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7055" windowHeight="9345"/>
  </bookViews>
  <sheets>
    <sheet name="BOM" sheetId="1" r:id="rId1"/>
    <sheet name="Digi-Key Old" sheetId="2" r:id="rId2"/>
    <sheet name="Digi-Key New" sheetId="3" r:id="rId3"/>
  </sheets>
  <definedNames>
    <definedName name="_xlnm.Print_Area" localSheetId="0">BOM!$A$1:$Q$28</definedName>
  </definedNames>
  <calcPr calcId="145621"/>
</workbook>
</file>

<file path=xl/calcChain.xml><?xml version="1.0" encoding="utf-8"?>
<calcChain xmlns="http://schemas.openxmlformats.org/spreadsheetml/2006/main">
  <c r="O13" i="1" l="1"/>
  <c r="A14" i="1"/>
  <c r="A15" i="1" s="1"/>
  <c r="A16" i="1" s="1"/>
  <c r="A17" i="1" s="1"/>
  <c r="A18" i="1" s="1"/>
  <c r="A19" i="1" s="1"/>
  <c r="A20" i="1" s="1"/>
  <c r="A21" i="1" s="1"/>
  <c r="A2" i="1" l="1"/>
  <c r="A21" i="3" l="1"/>
  <c r="B21" i="3"/>
  <c r="C21" i="3"/>
  <c r="D21" i="3"/>
  <c r="A22" i="3"/>
  <c r="B22" i="3"/>
  <c r="C22" i="3"/>
  <c r="D22" i="3"/>
  <c r="A23" i="3"/>
  <c r="B23" i="3"/>
  <c r="C23" i="3"/>
  <c r="D23" i="3"/>
  <c r="A24" i="3"/>
  <c r="B24" i="3"/>
  <c r="C24" i="3"/>
  <c r="D24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D93" i="3"/>
  <c r="D94" i="3"/>
  <c r="A95" i="3"/>
  <c r="B95" i="3"/>
  <c r="C95" i="3"/>
  <c r="D95" i="3"/>
  <c r="E95" i="3"/>
  <c r="A96" i="3"/>
  <c r="B96" i="3"/>
  <c r="C96" i="3"/>
  <c r="D96" i="3"/>
  <c r="E96" i="3"/>
  <c r="A97" i="3"/>
  <c r="B97" i="3"/>
  <c r="C97" i="3"/>
  <c r="D97" i="3"/>
  <c r="E97" i="3"/>
  <c r="D3" i="3"/>
  <c r="D2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4" i="3"/>
  <c r="C2" i="3"/>
  <c r="C3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4" i="3"/>
  <c r="B3" i="3"/>
  <c r="B2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4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" i="3"/>
  <c r="O5" i="1"/>
  <c r="E2" i="3" s="1"/>
  <c r="O6" i="1"/>
  <c r="E3" i="3" s="1"/>
  <c r="O7" i="1"/>
  <c r="E4" i="3" s="1"/>
  <c r="O8" i="1"/>
  <c r="E5" i="3" s="1"/>
  <c r="O9" i="1"/>
  <c r="E6" i="3" s="1"/>
  <c r="O10" i="1"/>
  <c r="E7" i="3" s="1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O26" i="1"/>
  <c r="E81" i="3" s="1"/>
  <c r="E82" i="3"/>
  <c r="E83" i="3"/>
  <c r="E84" i="3"/>
  <c r="E85" i="3"/>
  <c r="E86" i="3"/>
  <c r="E87" i="3"/>
  <c r="E88" i="3"/>
  <c r="E89" i="3"/>
  <c r="E90" i="3"/>
  <c r="E91" i="3"/>
  <c r="E92" i="3"/>
  <c r="O22" i="1"/>
  <c r="E18" i="3" s="1"/>
  <c r="E19" i="3"/>
  <c r="E20" i="3"/>
  <c r="E21" i="3"/>
  <c r="E22" i="3"/>
  <c r="E23" i="3"/>
  <c r="E24" i="3"/>
  <c r="E25" i="3"/>
  <c r="E26" i="3"/>
  <c r="E27" i="3"/>
  <c r="E28" i="3"/>
  <c r="O21" i="1"/>
  <c r="E17" i="3" s="1"/>
  <c r="O19" i="1"/>
  <c r="E15" i="3" s="1"/>
  <c r="O20" i="1"/>
  <c r="E16" i="3" s="1"/>
  <c r="O14" i="1"/>
  <c r="E10" i="3" s="1"/>
  <c r="O15" i="1"/>
  <c r="E11" i="3" s="1"/>
  <c r="O16" i="1"/>
  <c r="E12" i="3" s="1"/>
  <c r="O17" i="1"/>
  <c r="E13" i="3" s="1"/>
  <c r="O18" i="1"/>
  <c r="E14" i="3" s="1"/>
  <c r="O11" i="1"/>
  <c r="E8" i="3" s="1"/>
  <c r="O12" i="1"/>
  <c r="E9" i="3" s="1"/>
  <c r="R6" i="1"/>
  <c r="R7" i="1"/>
  <c r="R8" i="1"/>
  <c r="R9" i="1"/>
  <c r="R10" i="1"/>
  <c r="R11" i="1"/>
  <c r="R12" i="1"/>
  <c r="R14" i="1"/>
  <c r="R15" i="1"/>
  <c r="R16" i="1"/>
  <c r="R17" i="1"/>
  <c r="R18" i="1"/>
  <c r="R19" i="1"/>
  <c r="R20" i="1"/>
  <c r="R21" i="1"/>
  <c r="R22" i="1"/>
  <c r="R26" i="1"/>
  <c r="R5" i="1"/>
  <c r="Q26" i="1"/>
  <c r="Q6" i="1"/>
  <c r="Q7" i="1"/>
  <c r="Q8" i="1"/>
  <c r="Q10" i="1"/>
  <c r="Q11" i="1"/>
  <c r="Q12" i="1"/>
  <c r="Q14" i="1"/>
  <c r="Q15" i="1"/>
  <c r="Q16" i="1"/>
  <c r="Q17" i="1"/>
  <c r="Q18" i="1"/>
  <c r="Q19" i="1"/>
  <c r="Q20" i="1"/>
  <c r="Q21" i="1"/>
  <c r="Q22" i="1"/>
  <c r="Q5" i="1"/>
  <c r="C77" i="2"/>
  <c r="C78" i="2"/>
  <c r="C79" i="2"/>
  <c r="C80" i="2"/>
  <c r="C81" i="2"/>
  <c r="C82" i="2"/>
  <c r="B2" i="2"/>
  <c r="C2" i="2"/>
  <c r="B4" i="2"/>
  <c r="C4" i="2"/>
  <c r="B5" i="2"/>
  <c r="C5" i="2"/>
  <c r="B6" i="2"/>
  <c r="C6" i="2"/>
  <c r="B9" i="2"/>
  <c r="C9" i="2"/>
  <c r="B10" i="2"/>
  <c r="C10" i="2"/>
  <c r="B11" i="2"/>
  <c r="C11" i="2"/>
  <c r="B12" i="2"/>
  <c r="C12" i="2"/>
  <c r="B31" i="2"/>
  <c r="C31" i="2"/>
  <c r="B32" i="2"/>
  <c r="C32" i="2"/>
  <c r="B40" i="2"/>
  <c r="C40" i="2"/>
  <c r="B41" i="2"/>
  <c r="C41" i="2"/>
  <c r="B52" i="2"/>
  <c r="C52" i="2"/>
  <c r="B54" i="2"/>
  <c r="C54" i="2"/>
  <c r="B61" i="2"/>
  <c r="C61" i="2"/>
  <c r="B62" i="2"/>
  <c r="C62" i="2"/>
  <c r="B75" i="2"/>
  <c r="C75" i="2"/>
  <c r="B83" i="2"/>
  <c r="C83" i="2"/>
  <c r="B84" i="2"/>
  <c r="C84" i="2"/>
  <c r="B85" i="2"/>
  <c r="C85" i="2"/>
  <c r="B86" i="2"/>
  <c r="C86" i="2"/>
  <c r="B87" i="2"/>
  <c r="C87" i="2"/>
  <c r="B88" i="2"/>
  <c r="C88" i="2"/>
  <c r="A89" i="2"/>
  <c r="B89" i="2"/>
  <c r="C89" i="2"/>
  <c r="A90" i="2"/>
  <c r="B90" i="2"/>
  <c r="C90" i="2"/>
  <c r="A91" i="2"/>
  <c r="B91" i="2"/>
  <c r="C91" i="2"/>
  <c r="A92" i="2"/>
  <c r="B92" i="2"/>
  <c r="C92" i="2"/>
  <c r="A93" i="2"/>
  <c r="B93" i="2"/>
  <c r="C93" i="2"/>
  <c r="A94" i="2"/>
  <c r="B94" i="2"/>
  <c r="C94" i="2"/>
  <c r="A95" i="2"/>
  <c r="B95" i="2"/>
  <c r="C95" i="2"/>
  <c r="A96" i="2"/>
  <c r="B96" i="2"/>
  <c r="C96" i="2"/>
  <c r="A97" i="2"/>
  <c r="B97" i="2"/>
  <c r="C97" i="2"/>
  <c r="A98" i="2"/>
  <c r="B98" i="2"/>
  <c r="C98" i="2"/>
  <c r="B99" i="2"/>
  <c r="C99" i="2"/>
  <c r="B100" i="2"/>
  <c r="C100" i="2"/>
  <c r="C28" i="2"/>
  <c r="C29" i="2"/>
  <c r="C30" i="2"/>
  <c r="C33" i="2"/>
  <c r="C34" i="2"/>
  <c r="C27" i="2"/>
  <c r="C35" i="2"/>
  <c r="C36" i="2"/>
  <c r="C37" i="2"/>
  <c r="C38" i="2"/>
  <c r="C39" i="2"/>
  <c r="B33" i="2"/>
  <c r="B34" i="2"/>
  <c r="B35" i="2"/>
  <c r="B36" i="2"/>
  <c r="B37" i="2"/>
  <c r="B38" i="2"/>
  <c r="B39" i="2"/>
  <c r="B42" i="2"/>
  <c r="B43" i="2"/>
  <c r="B44" i="2"/>
  <c r="B45" i="2"/>
  <c r="B46" i="2"/>
  <c r="B47" i="2"/>
  <c r="B48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" i="2"/>
  <c r="B7" i="2"/>
  <c r="B8" i="2"/>
  <c r="B1" i="2"/>
  <c r="B63" i="2"/>
  <c r="B64" i="2"/>
  <c r="B65" i="2"/>
  <c r="B66" i="2"/>
  <c r="B67" i="2"/>
  <c r="B68" i="2"/>
  <c r="B69" i="2"/>
  <c r="B70" i="2"/>
  <c r="B71" i="2"/>
  <c r="B72" i="2"/>
  <c r="B73" i="2"/>
  <c r="B74" i="2"/>
  <c r="B76" i="2"/>
  <c r="B77" i="2"/>
  <c r="B78" i="2"/>
  <c r="B79" i="2"/>
  <c r="B80" i="2"/>
  <c r="B81" i="2"/>
  <c r="B82" i="2"/>
  <c r="B49" i="2"/>
  <c r="B50" i="2"/>
  <c r="B51" i="2"/>
  <c r="B53" i="2"/>
  <c r="B55" i="2"/>
  <c r="B56" i="2"/>
  <c r="B57" i="2"/>
  <c r="B58" i="2"/>
  <c r="B59" i="2"/>
  <c r="B60" i="2"/>
  <c r="C76" i="2"/>
  <c r="C42" i="2"/>
  <c r="C43" i="2"/>
  <c r="C44" i="2"/>
  <c r="C45" i="2"/>
  <c r="C46" i="2"/>
  <c r="C47" i="2"/>
  <c r="C48" i="2"/>
  <c r="C49" i="2"/>
  <c r="C50" i="2"/>
  <c r="C51" i="2"/>
  <c r="C53" i="2"/>
  <c r="C55" i="2"/>
  <c r="C56" i="2"/>
  <c r="C57" i="2"/>
  <c r="C58" i="2"/>
  <c r="C59" i="2"/>
  <c r="C60" i="2"/>
  <c r="C63" i="2"/>
  <c r="C64" i="2"/>
  <c r="C65" i="2"/>
  <c r="C66" i="2"/>
  <c r="C67" i="2"/>
  <c r="C68" i="2"/>
  <c r="C69" i="2"/>
  <c r="C70" i="2"/>
  <c r="C71" i="2"/>
  <c r="C72" i="2"/>
  <c r="C73" i="2"/>
  <c r="C74" i="2"/>
  <c r="C15" i="2"/>
  <c r="C16" i="2"/>
  <c r="C17" i="2"/>
  <c r="C18" i="2"/>
  <c r="C19" i="2"/>
  <c r="C20" i="2"/>
  <c r="C21" i="2"/>
  <c r="C22" i="2"/>
  <c r="C23" i="2"/>
  <c r="C24" i="2"/>
  <c r="C25" i="2"/>
  <c r="C26" i="2"/>
  <c r="C3" i="2"/>
  <c r="C7" i="2"/>
  <c r="C8" i="2"/>
  <c r="C13" i="2"/>
  <c r="C14" i="2"/>
  <c r="C1" i="2"/>
  <c r="A87" i="2" l="1"/>
  <c r="A88" i="2"/>
  <c r="A86" i="2"/>
  <c r="A84" i="2"/>
  <c r="A85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" i="2"/>
  <c r="A3" i="2"/>
  <c r="A4" i="2"/>
  <c r="A5" i="2"/>
  <c r="A6" i="2"/>
  <c r="A7" i="2"/>
  <c r="A8" i="2"/>
  <c r="A1" i="2"/>
  <c r="A28" i="2"/>
  <c r="A29" i="2"/>
  <c r="A30" i="2"/>
  <c r="A31" i="2"/>
  <c r="A32" i="2"/>
  <c r="A33" i="2"/>
  <c r="A34" i="2"/>
  <c r="A35" i="2"/>
  <c r="A36" i="2"/>
  <c r="A37" i="2"/>
  <c r="A38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99" i="2"/>
  <c r="A100" i="2"/>
  <c r="A39" i="2"/>
  <c r="R28" i="1"/>
  <c r="D1" i="1"/>
  <c r="A102" i="2" l="1"/>
  <c r="E94" i="3"/>
  <c r="Q27" i="1"/>
  <c r="A101" i="2" l="1"/>
  <c r="E93" i="3"/>
</calcChain>
</file>

<file path=xl/sharedStrings.xml><?xml version="1.0" encoding="utf-8"?>
<sst xmlns="http://schemas.openxmlformats.org/spreadsheetml/2006/main" count="177" uniqueCount="156">
  <si>
    <t>Item</t>
  </si>
  <si>
    <t>Reference</t>
  </si>
  <si>
    <t>Part</t>
  </si>
  <si>
    <t>Digi-Key P/N</t>
  </si>
  <si>
    <t>Mouser P/N</t>
  </si>
  <si>
    <t>Manufacturer</t>
  </si>
  <si>
    <t>Manufacturer P/N</t>
  </si>
  <si>
    <t>Tol</t>
  </si>
  <si>
    <t>Rating</t>
  </si>
  <si>
    <t>HDR</t>
  </si>
  <si>
    <t>DNP</t>
  </si>
  <si>
    <t>Q</t>
  </si>
  <si>
    <t>XQ</t>
  </si>
  <si>
    <t>Build Quantity</t>
  </si>
  <si>
    <t>Footprint</t>
  </si>
  <si>
    <t>445-1314-1-ND</t>
  </si>
  <si>
    <t>445-1269-1-ND</t>
  </si>
  <si>
    <t>Panasonic</t>
  </si>
  <si>
    <t>S1011E-36-ND</t>
  </si>
  <si>
    <t>Sullins</t>
  </si>
  <si>
    <t>PBC36SAAN</t>
  </si>
  <si>
    <t>S2011E-36-ND</t>
  </si>
  <si>
    <t>PBC36DAAN</t>
  </si>
  <si>
    <t>Susumu</t>
  </si>
  <si>
    <t>50V</t>
  </si>
  <si>
    <t>P10.0KHCT-ND</t>
  </si>
  <si>
    <t>ERJ-3EKF1002V</t>
  </si>
  <si>
    <t>SHDR</t>
  </si>
  <si>
    <t>DHDR</t>
  </si>
  <si>
    <t>Complete Dual-Row Headers</t>
  </si>
  <si>
    <t>Complete Single Headers</t>
  </si>
  <si>
    <t>Instructions for use:</t>
  </si>
  <si>
    <t>1) Select columns A through C.</t>
  </si>
  <si>
    <t>2) In Data tab, select "Remove Duplicates".</t>
  </si>
  <si>
    <t>5) Upload to Digi-Key.</t>
  </si>
  <si>
    <t>To generate uploadable list for Digi-Key:</t>
  </si>
  <si>
    <t>4) Copy columns A, B, and C to blank spread sheet and store in CSV format, using</t>
  </si>
  <si>
    <t xml:space="preserve">   "paste values" command.</t>
  </si>
  <si>
    <t>Entries in this page are automatically generated from entries in "BOM" page. Insert lines</t>
  </si>
  <si>
    <t>3) Manually remove remaining blank lines and lines w/o entries in columns A and B.</t>
  </si>
  <si>
    <t>CAUTION: Upload procedure for Digi-Key has changed.</t>
  </si>
  <si>
    <t>Upload format needs to be adapted (WIP).</t>
  </si>
  <si>
    <t>(W. Homma, 5/8/2009)</t>
  </si>
  <si>
    <t>Leading parts on tape</t>
  </si>
  <si>
    <t>Tape</t>
  </si>
  <si>
    <t>Manufacturer Name</t>
  </si>
  <si>
    <t>Customer Reference</t>
  </si>
  <si>
    <t xml:space="preserve">   if BOM exceeds 100 lines.</t>
  </si>
  <si>
    <t>To generate uploadable EXCEL file for Digi-Key:</t>
  </si>
  <si>
    <t>Digi-Key Part Number</t>
  </si>
  <si>
    <t>Manufacturer Part Number</t>
  </si>
  <si>
    <t>Quantity1</t>
  </si>
  <si>
    <t>Quantity2</t>
  </si>
  <si>
    <t>Quantity3</t>
  </si>
  <si>
    <t>1) Copy columns A - G to a blank spread sheet using the "paste values" command.</t>
  </si>
  <si>
    <t>2) Store this file in the old EXCEL (XLS) format.</t>
  </si>
  <si>
    <t>3) Select columns A through G.</t>
  </si>
  <si>
    <t>4) In Data tab, select "Remove Duplicates".</t>
  </si>
  <si>
    <t>5) Manually remove remaining blank lines and lines w/o entries in columns A and B.</t>
  </si>
  <si>
    <t>6) Upload to Digi-Key BOM manager</t>
  </si>
  <si>
    <t>7) Digi-Key BOM Manager makes a BOM for one assembly that can be named and saved.</t>
  </si>
  <si>
    <t>9) Check each line for correct number of parts, select larger quantities to get better price</t>
  </si>
  <si>
    <t>8) Select "convert to order" and state quantity of assemblies, typically 10% more to account</t>
  </si>
  <si>
    <t xml:space="preserve">  for tape leaders and loss.</t>
  </si>
  <si>
    <t xml:space="preserve">  point where applicable.</t>
  </si>
  <si>
    <t>Entries in "Tape" column of 'BOM' tab allow for specification of leader quantities. However,</t>
  </si>
  <si>
    <t>in the new Digi-Key BOM Manager, multiples of assemblies and component price points can</t>
  </si>
  <si>
    <t>be directly addressed (see below).</t>
  </si>
  <si>
    <t>C6</t>
  </si>
  <si>
    <t>R6</t>
  </si>
  <si>
    <t>T1</t>
  </si>
  <si>
    <t>U1</t>
  </si>
  <si>
    <t>Midcom</t>
  </si>
  <si>
    <t>Kemet</t>
  </si>
  <si>
    <t>Maxim Integrated</t>
  </si>
  <si>
    <t>1v1i-BOMRev1</t>
  </si>
  <si>
    <t>10pF,50V</t>
  </si>
  <si>
    <t>TDK Corporation</t>
  </si>
  <si>
    <t>C1608C0G1H100D080AA</t>
  </si>
  <si>
    <t>0.1uF,50V</t>
  </si>
  <si>
    <t>C1608X7R1H104K080AA</t>
  </si>
  <si>
    <t>10uF,50V</t>
  </si>
  <si>
    <t>C0805C104K5RACTU</t>
  </si>
  <si>
    <t>CON4</t>
  </si>
  <si>
    <t>NSOURCE,NLOAD,LINE</t>
  </si>
  <si>
    <t>STERM</t>
  </si>
  <si>
    <t>Keystone Electronics</t>
  </si>
  <si>
    <t>LOGO1</t>
  </si>
  <si>
    <t>HEADER 2</t>
  </si>
  <si>
    <t>WARNING</t>
  </si>
  <si>
    <t>1K@100MHz</t>
  </si>
  <si>
    <t>TE Connectivity</t>
  </si>
  <si>
    <t>2-1624117-0</t>
  </si>
  <si>
    <t>350mA</t>
  </si>
  <si>
    <t>MT1,MT2,MT3,MT4</t>
  </si>
  <si>
    <t>TP</t>
  </si>
  <si>
    <t>MTGPS.PRT</t>
  </si>
  <si>
    <t>750,0.1%</t>
  </si>
  <si>
    <t>RG1608P-751-B-T5</t>
  </si>
  <si>
    <t>1/10W</t>
  </si>
  <si>
    <t>R2,R3</t>
  </si>
  <si>
    <t>1M,0.1%</t>
  </si>
  <si>
    <t>1206W</t>
  </si>
  <si>
    <t>KOA Speer</t>
  </si>
  <si>
    <t>RN732BTTD1004B25</t>
  </si>
  <si>
    <t>1/4W</t>
  </si>
  <si>
    <t>10K,1%</t>
  </si>
  <si>
    <t>0.004,1%,2.5W</t>
  </si>
  <si>
    <t>2512_REV1</t>
  </si>
  <si>
    <t>Riedon</t>
  </si>
  <si>
    <t>CSR2512B0R004F</t>
  </si>
  <si>
    <t>2.5W</t>
  </si>
  <si>
    <t>TP1,TP2,TP3,TP4</t>
  </si>
  <si>
    <t>TP_0</t>
  </si>
  <si>
    <t>SIP\1P</t>
  </si>
  <si>
    <t>XFMR 1.08:1</t>
  </si>
  <si>
    <t>2253-XFMRB</t>
  </si>
  <si>
    <t>MAX78700</t>
  </si>
  <si>
    <t>10-MSOP</t>
  </si>
  <si>
    <t>399-1170-1-ND</t>
  </si>
  <si>
    <t>8191K-ND</t>
  </si>
  <si>
    <t>A102197CT-ND</t>
  </si>
  <si>
    <t>RG16P750BCT-ND</t>
  </si>
  <si>
    <t>696-1181-1-ND</t>
  </si>
  <si>
    <t>ED7150-ND</t>
  </si>
  <si>
    <t>801-93-050-10-001000</t>
  </si>
  <si>
    <t>Mill-Max Manufacturing Corp.</t>
  </si>
  <si>
    <t>These parts not on schematic</t>
  </si>
  <si>
    <t>Standoff</t>
  </si>
  <si>
    <t>Nut</t>
  </si>
  <si>
    <t>4-40 hex nuts</t>
  </si>
  <si>
    <t>Screw</t>
  </si>
  <si>
    <t>4-40 screw</t>
  </si>
  <si>
    <t>H342-ND</t>
  </si>
  <si>
    <t>H724-ND</t>
  </si>
  <si>
    <t>L1, L3</t>
  </si>
  <si>
    <t>L2</t>
  </si>
  <si>
    <r>
      <t xml:space="preserve">A102197CT-ND
</t>
    </r>
    <r>
      <rPr>
        <sz val="8"/>
        <color rgb="FFFF0000"/>
        <rFont val="Calibri"/>
        <family val="2"/>
        <scheme val="minor"/>
      </rPr>
      <t>Populate with 0 Ohm R</t>
    </r>
  </si>
  <si>
    <t>Aluminum Male-Female Threaded Hex Standoff, 3/8" Hex, 1/4" Length, 4-40 Screw Size</t>
  </si>
  <si>
    <t>McMaster PN 93505A810</t>
  </si>
  <si>
    <t>J1</t>
  </si>
  <si>
    <t>80-C0805C104K5R</t>
  </si>
  <si>
    <t>660-RN732BTTD1004B25</t>
  </si>
  <si>
    <t>C2,C3</t>
  </si>
  <si>
    <t>C5</t>
  </si>
  <si>
    <t>445-1293-6-ND </t>
  </si>
  <si>
    <t>C1608C0G1H102J080AA</t>
  </si>
  <si>
    <t>1000pf,50V</t>
  </si>
  <si>
    <t>C1,C4</t>
  </si>
  <si>
    <t>R4,R7</t>
  </si>
  <si>
    <t>374,0.1%</t>
  </si>
  <si>
    <t>R1</t>
  </si>
  <si>
    <t>R5,R8</t>
  </si>
  <si>
    <t>541-374HDKR-ND</t>
  </si>
  <si>
    <t>Vishay Dale</t>
  </si>
  <si>
    <t>CRCW0603374RFKEA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</si>
</sst>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</font>
    <font>
      <strike/>
      <sz val="8"/>
      <color theme="1"/>
      <name val="Calibri"/>
      <family val="2"/>
      <scheme val="minor"/>
    </font>
    <font>
      <i/>
      <sz val="8"/>
      <name val="Arial"/>
      <family val="2"/>
    </font>
    <font>
      <sz val="8"/>
      <color rgb="FFFF0000"/>
      <name val="Calibri"/>
      <family val="2"/>
      <scheme val="minor"/>
    </font>
    <font>
      <u/>
      <sz val="14.3"/>
      <color theme="10"/>
      <name val="Calibri"/>
      <family val="2"/>
    </font>
    <font>
      <sz val="8"/>
      <name val="Calibri"/>
      <family val="2"/>
    </font>
    <font>
      <u/>
      <sz val="8"/>
      <color theme="1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center"/>
    </xf>
    <xf numFmtId="0" fontId="18" fillId="33" borderId="0" xfId="0" applyFont="1" applyFill="1"/>
    <xf numFmtId="0" fontId="18" fillId="33" borderId="0" xfId="0" applyFont="1" applyFill="1" applyAlignment="1">
      <alignment horizontal="left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22" fontId="18" fillId="0" borderId="0" xfId="0" applyNumberFormat="1" applyFont="1" applyAlignment="1">
      <alignment horizontal="left"/>
    </xf>
    <xf numFmtId="0" fontId="18" fillId="0" borderId="0" xfId="0" applyFont="1" applyFill="1"/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33" borderId="0" xfId="0" applyFont="1" applyFill="1" applyAlignment="1">
      <alignment horizontal="center" vertical="center"/>
    </xf>
    <xf numFmtId="0" fontId="18" fillId="0" borderId="11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9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vertical="center"/>
      <protection locked="0"/>
    </xf>
    <xf numFmtId="0" fontId="18" fillId="34" borderId="0" xfId="0" applyFont="1" applyFill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9" fillId="34" borderId="0" xfId="0" applyFont="1" applyFill="1"/>
    <xf numFmtId="0" fontId="18" fillId="34" borderId="0" xfId="0" applyFont="1" applyFill="1"/>
    <xf numFmtId="0" fontId="18" fillId="0" borderId="11" xfId="0" applyFont="1" applyBorder="1"/>
    <xf numFmtId="0" fontId="18" fillId="0" borderId="12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2" xfId="0" applyFont="1" applyBorder="1" applyAlignment="1">
      <alignment horizontal="center" vertical="center"/>
    </xf>
    <xf numFmtId="0" fontId="18" fillId="35" borderId="0" xfId="0" applyFont="1" applyFill="1"/>
    <xf numFmtId="0" fontId="19" fillId="35" borderId="0" xfId="0" applyFont="1" applyFill="1"/>
    <xf numFmtId="0" fontId="18" fillId="36" borderId="0" xfId="0" applyFont="1" applyFill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left"/>
    </xf>
    <xf numFmtId="0" fontId="18" fillId="0" borderId="10" xfId="0" applyFont="1" applyBorder="1"/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/>
    <xf numFmtId="0" fontId="20" fillId="34" borderId="0" xfId="0" applyFont="1" applyFill="1"/>
    <xf numFmtId="0" fontId="21" fillId="0" borderId="0" xfId="0" applyFont="1" applyFill="1"/>
    <xf numFmtId="0" fontId="22" fillId="0" borderId="11" xfId="0" applyFont="1" applyBorder="1" applyAlignment="1" applyProtection="1">
      <alignment horizontal="center" vertical="center"/>
      <protection locked="0"/>
    </xf>
    <xf numFmtId="0" fontId="22" fillId="34" borderId="18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34" borderId="19" xfId="0" applyFont="1" applyFill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9" fontId="18" fillId="0" borderId="0" xfId="0" applyNumberFormat="1" applyFont="1"/>
    <xf numFmtId="10" fontId="18" fillId="0" borderId="0" xfId="0" applyNumberFormat="1" applyFont="1"/>
    <xf numFmtId="0" fontId="23" fillId="0" borderId="0" xfId="0" applyFont="1" applyAlignment="1">
      <alignment vertical="center"/>
    </xf>
    <xf numFmtId="0" fontId="24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26" fillId="0" borderId="0" xfId="42" applyFont="1" applyAlignment="1" applyProtection="1"/>
    <xf numFmtId="0" fontId="24" fillId="0" borderId="0" xfId="0" applyFont="1" applyAlignment="1">
      <alignment horizontal="center" wrapText="1"/>
    </xf>
    <xf numFmtId="0" fontId="27" fillId="0" borderId="0" xfId="42" applyFont="1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gikey.com/product-detail/en/C1608C0G1H102J080AA/445-1293-1-ND/56766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igikey.com/product-detail/en/C1608C0G1H102J080AA/445-1293-6-ND/615239" TargetMode="External"/><Relationship Id="rId1" Type="http://schemas.openxmlformats.org/officeDocument/2006/relationships/hyperlink" Target="http://www.mouser.com/ProductDetail/Kemet/C0805C104K5RACTU/?qs=sGAEpiMZZMs0AnBnWHyRQFCCI5cSbRT%2fPJnH450Mpoc%3d" TargetMode="External"/><Relationship Id="rId6" Type="http://schemas.openxmlformats.org/officeDocument/2006/relationships/hyperlink" Target="http://www.digikey.com/product-detail/en/CRCW0603374RFKEA/541-374HDKR-ND/1186339" TargetMode="External"/><Relationship Id="rId5" Type="http://schemas.openxmlformats.org/officeDocument/2006/relationships/hyperlink" Target="http://digikey.com/Suppliers/us/Vishay-Dale.page?lang=en" TargetMode="External"/><Relationship Id="rId4" Type="http://schemas.openxmlformats.org/officeDocument/2006/relationships/hyperlink" Target="http://www.digikey.com/product-detail/en/CRCW0603374RFKEA/541-374HDKR-ND/118633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view="pageBreakPreview" zoomScale="130" zoomScaleNormal="115" zoomScaleSheetLayoutView="130" workbookViewId="0">
      <selection activeCell="I25" sqref="I25"/>
    </sheetView>
  </sheetViews>
  <sheetFormatPr defaultRowHeight="11.25" x14ac:dyDescent="0.2"/>
  <cols>
    <col min="1" max="2" width="3.85546875" style="2" customWidth="1"/>
    <col min="3" max="3" width="20.7109375" style="1" customWidth="1"/>
    <col min="4" max="4" width="12.7109375" style="3" customWidth="1"/>
    <col min="5" max="5" width="10.7109375" style="3" customWidth="1"/>
    <col min="6" max="6" width="18.140625" style="1" customWidth="1"/>
    <col min="7" max="7" width="18" style="1" bestFit="1" customWidth="1"/>
    <col min="8" max="8" width="21.140625" style="1" bestFit="1" customWidth="1"/>
    <col min="9" max="9" width="18" style="1" bestFit="1" customWidth="1"/>
    <col min="10" max="10" width="8.140625" style="2" customWidth="1"/>
    <col min="11" max="11" width="6.140625" style="2" customWidth="1"/>
    <col min="12" max="12" width="3.85546875" style="2" customWidth="1"/>
    <col min="13" max="13" width="3.85546875" style="2" bestFit="1" customWidth="1"/>
    <col min="14" max="14" width="3.85546875" style="2" customWidth="1"/>
    <col min="15" max="15" width="5.28515625" style="2" customWidth="1"/>
    <col min="16" max="16" width="2.42578125" style="1" customWidth="1"/>
    <col min="17" max="17" width="17.5703125" style="15" customWidth="1"/>
    <col min="18" max="18" width="4.85546875" style="2" bestFit="1" customWidth="1"/>
    <col min="19" max="16384" width="9.140625" style="1"/>
  </cols>
  <sheetData>
    <row r="1" spans="1:20" ht="22.5" x14ac:dyDescent="0.2">
      <c r="A1" s="8" t="s">
        <v>75</v>
      </c>
      <c r="D1" s="9">
        <f ca="1">TODAY()</f>
        <v>42032</v>
      </c>
      <c r="E1" s="9"/>
      <c r="G1" s="7" t="s">
        <v>13</v>
      </c>
      <c r="H1" s="44">
        <v>1</v>
      </c>
      <c r="I1" s="63" t="s">
        <v>43</v>
      </c>
      <c r="J1" s="44">
        <v>5</v>
      </c>
    </row>
    <row r="2" spans="1:20" x14ac:dyDescent="0.2">
      <c r="A2" s="66" t="str">
        <f ca="1">LEFT(CELL("filename"),FIND("[",CELL("filename"),1)-1)</f>
        <v>X:\EVKITS and Miscellaneous\powermeter\PDU\AM80_81\ModularSystemAM80-81\MAX78700s\1v1i-Shunt\BOM\</v>
      </c>
    </row>
    <row r="3" spans="1:20" x14ac:dyDescent="0.2">
      <c r="A3" s="4" t="s">
        <v>0</v>
      </c>
      <c r="B3" s="4" t="s">
        <v>11</v>
      </c>
      <c r="C3" s="5" t="s">
        <v>1</v>
      </c>
      <c r="D3" s="6" t="s">
        <v>2</v>
      </c>
      <c r="E3" s="6" t="s">
        <v>14</v>
      </c>
      <c r="F3" s="5" t="s">
        <v>3</v>
      </c>
      <c r="G3" s="5" t="s">
        <v>4</v>
      </c>
      <c r="H3" s="5" t="s">
        <v>5</v>
      </c>
      <c r="I3" s="5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44</v>
      </c>
      <c r="O3" s="4" t="s">
        <v>12</v>
      </c>
      <c r="Q3" s="17" t="s">
        <v>27</v>
      </c>
      <c r="R3" s="4" t="s">
        <v>28</v>
      </c>
    </row>
    <row r="4" spans="1:20" ht="6" customHeight="1" x14ac:dyDescent="0.2"/>
    <row r="5" spans="1:20" x14ac:dyDescent="0.2">
      <c r="A5" s="1">
        <v>1</v>
      </c>
      <c r="B5" s="1">
        <v>3</v>
      </c>
      <c r="C5" s="1" t="s">
        <v>148</v>
      </c>
      <c r="D5" s="1" t="s">
        <v>147</v>
      </c>
      <c r="E5" s="1">
        <v>603</v>
      </c>
      <c r="F5" s="71" t="s">
        <v>145</v>
      </c>
      <c r="H5" s="1" t="s">
        <v>77</v>
      </c>
      <c r="I5" s="71" t="s">
        <v>146</v>
      </c>
      <c r="J5" s="64"/>
      <c r="K5" s="1" t="s">
        <v>24</v>
      </c>
      <c r="L5" s="1"/>
      <c r="M5" s="1"/>
      <c r="N5" s="59"/>
      <c r="O5" s="60">
        <f t="shared" ref="O5:O22" si="0">IF(AND(AND(L5="",N5&lt;&gt;"Y"),AND(M5&lt;&gt;"DNP",B5&lt;&gt;"")),B5*$H$1,IF(AND(AND(L5="",N5="Y"),AND(M5&lt;&gt;"DNP",B5&lt;&gt;"")),B5*$H$1+$J$1,""))</f>
        <v>3</v>
      </c>
      <c r="Q5" s="11" t="str">
        <f>IF(I5="PBC36SAAN",$H$1*B5*L5,"")</f>
        <v/>
      </c>
      <c r="R5" s="41" t="str">
        <f>IF(I5="PBC36DAAN",$H$1*B5*L5,"")</f>
        <v/>
      </c>
    </row>
    <row r="6" spans="1:20" x14ac:dyDescent="0.2">
      <c r="A6" s="1">
        <v>2</v>
      </c>
      <c r="B6" s="1">
        <v>1</v>
      </c>
      <c r="C6" s="1" t="s">
        <v>143</v>
      </c>
      <c r="D6" s="1" t="s">
        <v>76</v>
      </c>
      <c r="E6" s="1">
        <v>603</v>
      </c>
      <c r="F6" s="1" t="s">
        <v>16</v>
      </c>
      <c r="H6" s="1" t="s">
        <v>77</v>
      </c>
      <c r="I6" s="1" t="s">
        <v>78</v>
      </c>
      <c r="J6" s="64"/>
      <c r="K6" s="1" t="s">
        <v>24</v>
      </c>
      <c r="L6" s="1"/>
      <c r="M6" s="1"/>
      <c r="N6" s="61"/>
      <c r="O6" s="62">
        <f t="shared" si="0"/>
        <v>1</v>
      </c>
      <c r="Q6" s="12" t="str">
        <f t="shared" ref="Q6:Q22" si="1">IF(I6="PBC36SAAN",$H$1*B6*L6,"")</f>
        <v/>
      </c>
      <c r="R6" s="13" t="str">
        <f t="shared" ref="R6:R22" si="2">IF(I6="PBC36DAAN",$H$1*B6*L6,"")</f>
        <v/>
      </c>
    </row>
    <row r="7" spans="1:20" x14ac:dyDescent="0.2">
      <c r="A7" s="1">
        <v>3</v>
      </c>
      <c r="B7" s="1">
        <v>1</v>
      </c>
      <c r="C7" s="1" t="s">
        <v>144</v>
      </c>
      <c r="D7" s="1" t="s">
        <v>79</v>
      </c>
      <c r="E7" s="1">
        <v>603</v>
      </c>
      <c r="F7" s="1" t="s">
        <v>15</v>
      </c>
      <c r="H7" s="1" t="s">
        <v>77</v>
      </c>
      <c r="I7" s="1" t="s">
        <v>80</v>
      </c>
      <c r="J7" s="64">
        <v>0.1</v>
      </c>
      <c r="K7" s="1" t="s">
        <v>24</v>
      </c>
      <c r="L7" s="1"/>
      <c r="M7" s="1"/>
      <c r="N7" s="19"/>
      <c r="O7" s="28">
        <f t="shared" si="0"/>
        <v>1</v>
      </c>
      <c r="Q7" s="12" t="str">
        <f t="shared" si="1"/>
        <v/>
      </c>
      <c r="R7" s="13" t="str">
        <f t="shared" si="2"/>
        <v/>
      </c>
    </row>
    <row r="8" spans="1:20" s="10" customFormat="1" x14ac:dyDescent="0.2">
      <c r="A8" s="1">
        <v>4</v>
      </c>
      <c r="B8" s="1">
        <v>1</v>
      </c>
      <c r="C8" s="1" t="s">
        <v>68</v>
      </c>
      <c r="D8" s="1" t="s">
        <v>81</v>
      </c>
      <c r="E8" s="1">
        <v>805</v>
      </c>
      <c r="F8" s="1" t="s">
        <v>119</v>
      </c>
      <c r="G8" s="69" t="s">
        <v>141</v>
      </c>
      <c r="H8" s="1" t="s">
        <v>73</v>
      </c>
      <c r="I8" s="1" t="s">
        <v>82</v>
      </c>
      <c r="J8" s="64">
        <v>0.1</v>
      </c>
      <c r="K8" s="1" t="s">
        <v>24</v>
      </c>
      <c r="L8" s="1"/>
      <c r="M8" s="1"/>
      <c r="N8" s="21"/>
      <c r="O8" s="28">
        <f t="shared" si="0"/>
        <v>1</v>
      </c>
      <c r="Q8" s="12" t="str">
        <f t="shared" si="1"/>
        <v/>
      </c>
      <c r="R8" s="13" t="str">
        <f t="shared" si="2"/>
        <v/>
      </c>
      <c r="T8" s="58"/>
    </row>
    <row r="9" spans="1:20" s="10" customFormat="1" x14ac:dyDescent="0.2">
      <c r="A9" s="1">
        <v>5</v>
      </c>
      <c r="B9" s="1">
        <v>1</v>
      </c>
      <c r="C9" s="1" t="s">
        <v>140</v>
      </c>
      <c r="D9" s="1" t="s">
        <v>83</v>
      </c>
      <c r="E9" s="1"/>
      <c r="F9" s="1" t="s">
        <v>124</v>
      </c>
      <c r="G9" s="1"/>
      <c r="H9" s="1" t="s">
        <v>126</v>
      </c>
      <c r="I9" s="1" t="s">
        <v>125</v>
      </c>
      <c r="J9" s="1"/>
      <c r="K9" s="1"/>
      <c r="L9" s="1"/>
      <c r="M9" s="1"/>
      <c r="N9" s="21"/>
      <c r="O9" s="28">
        <f t="shared" si="0"/>
        <v>1</v>
      </c>
      <c r="Q9" s="67"/>
      <c r="R9" s="13" t="str">
        <f t="shared" si="2"/>
        <v/>
      </c>
    </row>
    <row r="10" spans="1:20" s="10" customFormat="1" x14ac:dyDescent="0.2">
      <c r="A10" s="1">
        <v>6</v>
      </c>
      <c r="B10" s="1">
        <v>3</v>
      </c>
      <c r="C10" s="1" t="s">
        <v>84</v>
      </c>
      <c r="D10" s="1" t="s">
        <v>83</v>
      </c>
      <c r="E10" s="1" t="s">
        <v>85</v>
      </c>
      <c r="F10" s="1" t="s">
        <v>120</v>
      </c>
      <c r="G10" s="1"/>
      <c r="H10" s="1" t="s">
        <v>86</v>
      </c>
      <c r="I10" s="1">
        <v>8191</v>
      </c>
      <c r="J10" s="1"/>
      <c r="K10" s="1"/>
      <c r="L10" s="1"/>
      <c r="M10" s="1"/>
      <c r="N10" s="21"/>
      <c r="O10" s="28">
        <f t="shared" si="0"/>
        <v>3</v>
      </c>
      <c r="Q10" s="12" t="str">
        <f t="shared" si="1"/>
        <v/>
      </c>
      <c r="R10" s="13" t="str">
        <f t="shared" si="2"/>
        <v/>
      </c>
    </row>
    <row r="11" spans="1:20" x14ac:dyDescent="0.2">
      <c r="A11" s="1">
        <v>7</v>
      </c>
      <c r="B11" s="1">
        <v>1</v>
      </c>
      <c r="C11" s="1" t="s">
        <v>87</v>
      </c>
      <c r="D11" s="1" t="s">
        <v>88</v>
      </c>
      <c r="E11" s="1" t="s">
        <v>89</v>
      </c>
      <c r="J11" s="1"/>
      <c r="K11" s="1"/>
      <c r="L11" s="1"/>
      <c r="M11" s="1" t="s">
        <v>10</v>
      </c>
      <c r="N11" s="19"/>
      <c r="O11" s="28" t="str">
        <f t="shared" si="0"/>
        <v/>
      </c>
      <c r="Q11" s="12" t="str">
        <f t="shared" si="1"/>
        <v/>
      </c>
      <c r="R11" s="13" t="str">
        <f t="shared" si="2"/>
        <v/>
      </c>
    </row>
    <row r="12" spans="1:20" ht="22.5" x14ac:dyDescent="0.2">
      <c r="A12" s="1">
        <v>8</v>
      </c>
      <c r="B12" s="1">
        <v>2</v>
      </c>
      <c r="C12" s="1" t="s">
        <v>135</v>
      </c>
      <c r="D12" s="68" t="s">
        <v>90</v>
      </c>
      <c r="E12" s="1">
        <v>805</v>
      </c>
      <c r="F12" s="68" t="s">
        <v>137</v>
      </c>
      <c r="H12" s="1" t="s">
        <v>91</v>
      </c>
      <c r="I12" s="1" t="s">
        <v>92</v>
      </c>
      <c r="J12" s="1"/>
      <c r="K12" s="1" t="s">
        <v>93</v>
      </c>
      <c r="L12" s="1"/>
      <c r="M12" s="1"/>
      <c r="N12" s="19"/>
      <c r="O12" s="28">
        <f t="shared" si="0"/>
        <v>2</v>
      </c>
      <c r="Q12" s="12" t="str">
        <f t="shared" si="1"/>
        <v/>
      </c>
      <c r="R12" s="13" t="str">
        <f t="shared" si="2"/>
        <v/>
      </c>
    </row>
    <row r="13" spans="1:20" x14ac:dyDescent="0.2">
      <c r="A13" s="1">
        <v>9</v>
      </c>
      <c r="B13" s="1">
        <v>1</v>
      </c>
      <c r="C13" s="1" t="s">
        <v>136</v>
      </c>
      <c r="D13" s="68" t="s">
        <v>90</v>
      </c>
      <c r="E13" s="1">
        <v>805</v>
      </c>
      <c r="F13" s="68" t="s">
        <v>121</v>
      </c>
      <c r="H13" s="1" t="s">
        <v>91</v>
      </c>
      <c r="I13" s="1" t="s">
        <v>92</v>
      </c>
      <c r="J13" s="1"/>
      <c r="K13" s="1" t="s">
        <v>93</v>
      </c>
      <c r="L13" s="1"/>
      <c r="M13" s="1"/>
      <c r="N13" s="19"/>
      <c r="O13" s="28">
        <f t="shared" si="0"/>
        <v>1</v>
      </c>
      <c r="Q13" s="12"/>
      <c r="R13" s="13"/>
    </row>
    <row r="14" spans="1:20" x14ac:dyDescent="0.2">
      <c r="A14" s="1">
        <f>A13+1</f>
        <v>10</v>
      </c>
      <c r="B14" s="1">
        <v>4</v>
      </c>
      <c r="C14" s="1" t="s">
        <v>94</v>
      </c>
      <c r="D14" s="1" t="s">
        <v>95</v>
      </c>
      <c r="E14" s="1" t="s">
        <v>96</v>
      </c>
      <c r="J14" s="1"/>
      <c r="K14" s="1"/>
      <c r="L14" s="1"/>
      <c r="M14" s="1" t="s">
        <v>10</v>
      </c>
      <c r="N14" s="19"/>
      <c r="O14" s="28" t="str">
        <f t="shared" si="0"/>
        <v/>
      </c>
      <c r="Q14" s="12" t="str">
        <f t="shared" si="1"/>
        <v/>
      </c>
      <c r="R14" s="13" t="str">
        <f t="shared" si="2"/>
        <v/>
      </c>
    </row>
    <row r="15" spans="1:20" x14ac:dyDescent="0.2">
      <c r="A15" s="1">
        <f t="shared" ref="A15:A21" si="3">A14+1</f>
        <v>11</v>
      </c>
      <c r="B15" s="1">
        <v>3</v>
      </c>
      <c r="C15" s="1" t="s">
        <v>151</v>
      </c>
      <c r="D15" s="1" t="s">
        <v>97</v>
      </c>
      <c r="E15" s="1">
        <v>603</v>
      </c>
      <c r="F15" s="1" t="s">
        <v>122</v>
      </c>
      <c r="H15" s="1" t="s">
        <v>23</v>
      </c>
      <c r="I15" s="1" t="s">
        <v>98</v>
      </c>
      <c r="J15" s="65">
        <v>1E-3</v>
      </c>
      <c r="K15" s="1" t="s">
        <v>99</v>
      </c>
      <c r="L15" s="1"/>
      <c r="M15" s="1"/>
      <c r="N15" s="19"/>
      <c r="O15" s="28">
        <f t="shared" si="0"/>
        <v>3</v>
      </c>
      <c r="Q15" s="12" t="str">
        <f t="shared" si="1"/>
        <v/>
      </c>
      <c r="R15" s="13" t="str">
        <f t="shared" si="2"/>
        <v/>
      </c>
    </row>
    <row r="16" spans="1:20" x14ac:dyDescent="0.2">
      <c r="A16" s="1">
        <f t="shared" si="3"/>
        <v>12</v>
      </c>
      <c r="B16" s="1">
        <v>2</v>
      </c>
      <c r="C16" s="1" t="s">
        <v>100</v>
      </c>
      <c r="D16" s="1" t="s">
        <v>101</v>
      </c>
      <c r="E16" s="1" t="s">
        <v>102</v>
      </c>
      <c r="G16" s="1" t="s">
        <v>142</v>
      </c>
      <c r="H16" s="1" t="s">
        <v>103</v>
      </c>
      <c r="I16" s="1" t="s">
        <v>104</v>
      </c>
      <c r="J16" s="65">
        <v>1E-3</v>
      </c>
      <c r="K16" s="1" t="s">
        <v>105</v>
      </c>
      <c r="L16" s="1"/>
      <c r="M16" s="1"/>
      <c r="N16" s="19"/>
      <c r="O16" s="28">
        <f t="shared" si="0"/>
        <v>2</v>
      </c>
      <c r="Q16" s="12" t="str">
        <f t="shared" si="1"/>
        <v/>
      </c>
      <c r="R16" s="13" t="str">
        <f t="shared" si="2"/>
        <v/>
      </c>
    </row>
    <row r="17" spans="1:18" x14ac:dyDescent="0.2">
      <c r="A17" s="1">
        <f t="shared" si="3"/>
        <v>13</v>
      </c>
      <c r="B17" s="1">
        <v>2</v>
      </c>
      <c r="C17" s="1" t="s">
        <v>152</v>
      </c>
      <c r="D17" s="1" t="s">
        <v>106</v>
      </c>
      <c r="E17" s="1">
        <v>603</v>
      </c>
      <c r="F17" s="1" t="s">
        <v>25</v>
      </c>
      <c r="H17" s="1" t="s">
        <v>17</v>
      </c>
      <c r="I17" s="1" t="s">
        <v>26</v>
      </c>
      <c r="J17" s="64">
        <v>0.01</v>
      </c>
      <c r="K17" s="1" t="s">
        <v>99</v>
      </c>
      <c r="L17" s="1"/>
      <c r="M17" s="1"/>
      <c r="N17" s="19"/>
      <c r="O17" s="28">
        <f t="shared" si="0"/>
        <v>2</v>
      </c>
      <c r="Q17" s="12" t="str">
        <f t="shared" si="1"/>
        <v/>
      </c>
      <c r="R17" s="13" t="str">
        <f t="shared" si="2"/>
        <v/>
      </c>
    </row>
    <row r="18" spans="1:18" x14ac:dyDescent="0.2">
      <c r="A18" s="1">
        <f t="shared" si="3"/>
        <v>14</v>
      </c>
      <c r="B18" s="1">
        <v>1</v>
      </c>
      <c r="C18" s="1" t="s">
        <v>69</v>
      </c>
      <c r="D18" s="1" t="s">
        <v>107</v>
      </c>
      <c r="E18" s="1" t="s">
        <v>108</v>
      </c>
      <c r="F18" s="1" t="s">
        <v>123</v>
      </c>
      <c r="H18" s="1" t="s">
        <v>109</v>
      </c>
      <c r="I18" s="1" t="s">
        <v>110</v>
      </c>
      <c r="J18" s="64">
        <v>0.01</v>
      </c>
      <c r="K18" s="1" t="s">
        <v>111</v>
      </c>
      <c r="L18" s="1"/>
      <c r="M18" s="1"/>
      <c r="N18" s="19"/>
      <c r="O18" s="28">
        <f t="shared" si="0"/>
        <v>1</v>
      </c>
      <c r="Q18" s="12" t="str">
        <f t="shared" si="1"/>
        <v/>
      </c>
      <c r="R18" s="13" t="str">
        <f t="shared" si="2"/>
        <v/>
      </c>
    </row>
    <row r="19" spans="1:18" x14ac:dyDescent="0.2">
      <c r="A19" s="1">
        <f t="shared" si="3"/>
        <v>15</v>
      </c>
      <c r="B19" s="1">
        <v>4</v>
      </c>
      <c r="C19" s="1" t="s">
        <v>112</v>
      </c>
      <c r="D19" s="1" t="s">
        <v>113</v>
      </c>
      <c r="E19" s="1" t="s">
        <v>114</v>
      </c>
      <c r="J19" s="1"/>
      <c r="K19" s="1"/>
      <c r="L19" s="1"/>
      <c r="M19" s="1" t="s">
        <v>10</v>
      </c>
      <c r="N19" s="19"/>
      <c r="O19" s="28" t="str">
        <f t="shared" si="0"/>
        <v/>
      </c>
      <c r="Q19" s="12" t="str">
        <f t="shared" si="1"/>
        <v/>
      </c>
      <c r="R19" s="13" t="str">
        <f t="shared" si="2"/>
        <v/>
      </c>
    </row>
    <row r="20" spans="1:18" x14ac:dyDescent="0.2">
      <c r="A20" s="1">
        <f t="shared" si="3"/>
        <v>16</v>
      </c>
      <c r="B20" s="1">
        <v>1</v>
      </c>
      <c r="C20" s="1" t="s">
        <v>70</v>
      </c>
      <c r="D20" s="1" t="s">
        <v>115</v>
      </c>
      <c r="E20" s="1" t="s">
        <v>116</v>
      </c>
      <c r="H20" s="1" t="s">
        <v>72</v>
      </c>
      <c r="I20" s="1">
        <v>750110056</v>
      </c>
      <c r="J20" s="1"/>
      <c r="K20" s="1"/>
      <c r="L20" s="1"/>
      <c r="M20" s="1"/>
      <c r="N20" s="19"/>
      <c r="O20" s="28">
        <f t="shared" si="0"/>
        <v>1</v>
      </c>
      <c r="Q20" s="12" t="str">
        <f t="shared" si="1"/>
        <v/>
      </c>
      <c r="R20" s="13" t="str">
        <f t="shared" si="2"/>
        <v/>
      </c>
    </row>
    <row r="21" spans="1:18" x14ac:dyDescent="0.2">
      <c r="A21" s="1">
        <f t="shared" si="3"/>
        <v>17</v>
      </c>
      <c r="B21" s="1">
        <v>1</v>
      </c>
      <c r="C21" s="1" t="s">
        <v>71</v>
      </c>
      <c r="D21" s="1" t="s">
        <v>117</v>
      </c>
      <c r="E21" s="1" t="s">
        <v>118</v>
      </c>
      <c r="H21" s="1" t="s">
        <v>74</v>
      </c>
      <c r="J21" s="1"/>
      <c r="K21" s="1"/>
      <c r="L21" s="1"/>
      <c r="M21" s="1"/>
      <c r="N21" s="19"/>
      <c r="O21" s="28">
        <f t="shared" si="0"/>
        <v>1</v>
      </c>
      <c r="Q21" s="12" t="str">
        <f t="shared" si="1"/>
        <v/>
      </c>
      <c r="R21" s="13" t="str">
        <f t="shared" si="2"/>
        <v/>
      </c>
    </row>
    <row r="22" spans="1:18" x14ac:dyDescent="0.2">
      <c r="A22" s="1">
        <v>18</v>
      </c>
      <c r="B22" s="1">
        <v>2</v>
      </c>
      <c r="C22" s="1" t="s">
        <v>149</v>
      </c>
      <c r="D22" s="1" t="s">
        <v>150</v>
      </c>
      <c r="E22" s="1">
        <v>603</v>
      </c>
      <c r="F22" s="71" t="s">
        <v>153</v>
      </c>
      <c r="H22" s="71" t="s">
        <v>154</v>
      </c>
      <c r="I22" s="71" t="s">
        <v>155</v>
      </c>
      <c r="J22" s="64">
        <v>0.01</v>
      </c>
      <c r="K22" s="1" t="s">
        <v>99</v>
      </c>
      <c r="L22" s="1"/>
      <c r="M22" s="1"/>
      <c r="N22" s="61"/>
      <c r="O22" s="62">
        <f t="shared" si="0"/>
        <v>2</v>
      </c>
      <c r="Q22" s="12" t="str">
        <f t="shared" si="1"/>
        <v/>
      </c>
      <c r="R22" s="13" t="str">
        <f t="shared" si="2"/>
        <v/>
      </c>
    </row>
    <row r="23" spans="1:18" x14ac:dyDescent="0.2">
      <c r="A23" s="1"/>
      <c r="B23" s="1"/>
      <c r="C23" s="1" t="s">
        <v>127</v>
      </c>
      <c r="D23" s="1"/>
      <c r="E23" s="1"/>
      <c r="J23" s="1"/>
      <c r="K23" s="1"/>
      <c r="L23" s="1"/>
      <c r="M23" s="1"/>
      <c r="N23" s="61"/>
      <c r="O23" s="62"/>
      <c r="Q23" s="12"/>
      <c r="R23" s="13"/>
    </row>
    <row r="24" spans="1:18" ht="67.5" x14ac:dyDescent="0.2">
      <c r="A24" s="1">
        <v>1</v>
      </c>
      <c r="B24" s="1">
        <v>4</v>
      </c>
      <c r="C24" s="1" t="s">
        <v>128</v>
      </c>
      <c r="D24" s="68" t="s">
        <v>138</v>
      </c>
      <c r="E24" s="1"/>
      <c r="F24" s="1" t="s">
        <v>139</v>
      </c>
      <c r="G24" s="70"/>
      <c r="H24" s="70"/>
      <c r="I24" s="70"/>
      <c r="J24" s="70"/>
      <c r="K24" s="70"/>
      <c r="L24" s="1"/>
      <c r="M24" s="1"/>
      <c r="N24" s="61"/>
      <c r="O24" s="62"/>
      <c r="Q24" s="12"/>
      <c r="R24" s="13"/>
    </row>
    <row r="25" spans="1:18" x14ac:dyDescent="0.2">
      <c r="A25" s="1">
        <v>2</v>
      </c>
      <c r="B25" s="1">
        <v>4</v>
      </c>
      <c r="C25" s="1" t="s">
        <v>129</v>
      </c>
      <c r="D25" s="1" t="s">
        <v>130</v>
      </c>
      <c r="E25" s="1"/>
      <c r="F25" s="1" t="s">
        <v>134</v>
      </c>
      <c r="J25" s="1"/>
      <c r="K25" s="1"/>
      <c r="L25" s="1"/>
      <c r="M25" s="1"/>
      <c r="N25" s="61"/>
      <c r="O25" s="62"/>
      <c r="Q25" s="12"/>
      <c r="R25" s="13"/>
    </row>
    <row r="26" spans="1:18" x14ac:dyDescent="0.2">
      <c r="A26" s="20">
        <v>3</v>
      </c>
      <c r="B26" s="21">
        <v>4</v>
      </c>
      <c r="C26" s="22" t="s">
        <v>131</v>
      </c>
      <c r="D26" s="22" t="s">
        <v>132</v>
      </c>
      <c r="E26" s="23"/>
      <c r="F26" s="22" t="s">
        <v>133</v>
      </c>
      <c r="G26" s="24"/>
      <c r="H26" s="22"/>
      <c r="I26" s="22"/>
      <c r="J26" s="25"/>
      <c r="K26" s="21"/>
      <c r="L26" s="21"/>
      <c r="M26" s="21"/>
      <c r="N26" s="21"/>
      <c r="O26" s="28">
        <f t="shared" ref="O26" si="4">IF(AND(AND(L26="",N26&lt;&gt;"Y"),AND(M26&lt;&gt;"DNP",B26&lt;&gt;"")),B26*$H$1,IF(AND(AND(L26="",N26="Y"),AND(M26&lt;&gt;"DNP",B26&lt;&gt;"")),B26*$H$1+$J$1,""))</f>
        <v>4</v>
      </c>
      <c r="Q26" s="12" t="str">
        <f t="shared" ref="Q26" si="5">IF(I26="PBC36SAAN",$H$1*B26*L26,"")</f>
        <v/>
      </c>
      <c r="R26" s="13" t="str">
        <f t="shared" ref="R26" si="6">IF(I26="PBC36DAAN",$H$1*B26*L26,"")</f>
        <v/>
      </c>
    </row>
    <row r="27" spans="1:18" x14ac:dyDescent="0.2">
      <c r="O27" s="7" t="s">
        <v>30</v>
      </c>
      <c r="Q27" s="27">
        <f>ROUNDUP(SUM(Q5:Q26),0)</f>
        <v>0</v>
      </c>
      <c r="R27" s="1"/>
    </row>
    <row r="28" spans="1:18" x14ac:dyDescent="0.2">
      <c r="O28" s="16" t="s">
        <v>29</v>
      </c>
      <c r="R28" s="27">
        <f>ROUNDUP(SUM(R5:R26),0)</f>
        <v>0</v>
      </c>
    </row>
  </sheetData>
  <sheetProtection formatCells="0" formatColumns="0" formatRows="0" insertColumns="0" insertRows="0" insertHyperlinks="0"/>
  <mergeCells count="1">
    <mergeCell ref="G24:K24"/>
  </mergeCells>
  <conditionalFormatting sqref="O1:O1048576">
    <cfRule type="cellIs" dxfId="1" priority="2" operator="equal">
      <formula>""""""</formula>
    </cfRule>
  </conditionalFormatting>
  <conditionalFormatting sqref="M5:N26">
    <cfRule type="cellIs" dxfId="0" priority="1" operator="equal">
      <formula>"DNP"</formula>
    </cfRule>
  </conditionalFormatting>
  <hyperlinks>
    <hyperlink ref="G8" r:id="rId1" tooltip="Click to view additional information on this product." display="http://www.mouser.com/ProductDetail/Kemet/C0805C104K5RACTU/?qs=sGAEpiMZZMs0AnBnWHyRQFCCI5cSbRT%2fPJnH450Mpoc%3d"/>
    <hyperlink ref="F5" r:id="rId2" display="http://www.digikey.com/product-detail/en/C1608C0G1H102J080AA/445-1293-6-ND/615239"/>
    <hyperlink ref="I5" r:id="rId3" display="http://www.digikey.com/product-detail/en/C1608C0G1H102J080AA/445-1293-1-ND/567666"/>
    <hyperlink ref="F22" r:id="rId4" display="http://www.digikey.com/product-detail/en/CRCW0603374RFKEA/541-374HDKR-ND/1186339"/>
    <hyperlink ref="H22" r:id="rId5" display="http://digikey.com/Suppliers/us/Vishay-Dale.page?lang=en"/>
    <hyperlink ref="I22" r:id="rId6" display="http://www.digikey.com/product-detail/en/CRCW0603374RFKEA/541-374HDKR-ND/1186339"/>
  </hyperlinks>
  <printOptions gridLines="1"/>
  <pageMargins left="0.2" right="0.2" top="0.75" bottom="0.75" header="0.3" footer="0.3"/>
  <pageSetup scale="82" orientation="landscape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workbookViewId="0">
      <selection activeCell="E5" sqref="E5"/>
    </sheetView>
  </sheetViews>
  <sheetFormatPr defaultRowHeight="11.25" x14ac:dyDescent="0.2"/>
  <cols>
    <col min="1" max="1" width="3.5703125" style="15" bestFit="1" customWidth="1"/>
    <col min="2" max="2" width="22.7109375" style="1" customWidth="1"/>
    <col min="3" max="3" width="24.7109375" style="1" customWidth="1"/>
    <col min="4" max="4" width="2.28515625" style="1" customWidth="1"/>
    <col min="5" max="16384" width="9.140625" style="1"/>
  </cols>
  <sheetData>
    <row r="1" spans="1:11" x14ac:dyDescent="0.2">
      <c r="A1" s="11">
        <f>IF(AND(BOM!O5&lt;&gt;"",BOM!F5&lt;&gt;""),BOM!O5,"")</f>
        <v>3</v>
      </c>
      <c r="B1" s="29" t="str">
        <f>IF(AND(BOM!F5&lt;&gt;"",BOM!L5=""),BOM!F5,"")</f>
        <v>445-1293-6-ND </v>
      </c>
      <c r="C1" s="30" t="str">
        <f>IF(AND(BOM!M5&lt;&gt;"DNP",BOM!B5&gt;0),BOM!C5,"")</f>
        <v>C1,C4</v>
      </c>
    </row>
    <row r="2" spans="1:11" ht="12.75" x14ac:dyDescent="0.2">
      <c r="A2" s="12">
        <f>IF(AND(BOM!O6&lt;&gt;"",BOM!F6&lt;&gt;""),BOM!O6,"")</f>
        <v>1</v>
      </c>
      <c r="B2" s="31" t="str">
        <f>IF(AND(BOM!F6&lt;&gt;"",BOM!L6=""),BOM!F6,"")</f>
        <v>445-1269-1-ND</v>
      </c>
      <c r="C2" s="32" t="str">
        <f>IF(AND(BOM!M6&lt;&gt;"DNP",BOM!B6&gt;0),BOM!C6,"")</f>
        <v>C2,C3</v>
      </c>
      <c r="E2" s="35" t="s">
        <v>31</v>
      </c>
      <c r="F2" s="36"/>
      <c r="G2" s="36"/>
      <c r="H2" s="36"/>
      <c r="I2" s="36"/>
      <c r="J2" s="36"/>
      <c r="K2" s="36"/>
    </row>
    <row r="3" spans="1:11" x14ac:dyDescent="0.2">
      <c r="A3" s="12">
        <f>IF(AND(BOM!O7&lt;&gt;"",BOM!F7&lt;&gt;""),BOM!O7,"")</f>
        <v>1</v>
      </c>
      <c r="B3" s="31" t="str">
        <f>IF(AND(BOM!F7&lt;&gt;"",BOM!L7=""),BOM!F7,"")</f>
        <v>445-1314-1-ND</v>
      </c>
      <c r="C3" s="32" t="str">
        <f>IF(AND(BOM!M7&lt;&gt;"DNP",BOM!B7&gt;0),BOM!C7,"")</f>
        <v>C5</v>
      </c>
      <c r="E3" s="36" t="s">
        <v>38</v>
      </c>
      <c r="F3" s="36"/>
      <c r="G3" s="36"/>
      <c r="H3" s="36"/>
      <c r="I3" s="36"/>
      <c r="J3" s="36"/>
      <c r="K3" s="36"/>
    </row>
    <row r="4" spans="1:11" x14ac:dyDescent="0.2">
      <c r="A4" s="12">
        <f>IF(AND(BOM!O8&lt;&gt;"",BOM!F8&lt;&gt;""),BOM!O8,"")</f>
        <v>1</v>
      </c>
      <c r="B4" s="31" t="str">
        <f>IF(AND(BOM!F8&lt;&gt;"",BOM!L8=""),BOM!F8,"")</f>
        <v>399-1170-1-ND</v>
      </c>
      <c r="C4" s="32" t="str">
        <f>IF(AND(BOM!M8&lt;&gt;"DNP",BOM!B8&gt;0),BOM!C8,"")</f>
        <v>C6</v>
      </c>
      <c r="E4" s="36" t="s">
        <v>47</v>
      </c>
      <c r="F4" s="36"/>
      <c r="G4" s="36"/>
      <c r="H4" s="36"/>
      <c r="I4" s="36"/>
      <c r="J4" s="36"/>
      <c r="K4" s="36"/>
    </row>
    <row r="5" spans="1:11" x14ac:dyDescent="0.2">
      <c r="A5" s="12">
        <f>IF(AND(BOM!O9&lt;&gt;"",BOM!F9&lt;&gt;""),BOM!O9,"")</f>
        <v>1</v>
      </c>
      <c r="B5" s="31" t="str">
        <f>IF(AND(BOM!F9&lt;&gt;"",BOM!L9=""),BOM!F9,"")</f>
        <v>ED7150-ND</v>
      </c>
      <c r="C5" s="32" t="str">
        <f>IF(AND(BOM!M9&lt;&gt;"DNP",BOM!B9&gt;0),BOM!C9,"")</f>
        <v>J1</v>
      </c>
      <c r="E5" s="36" t="s">
        <v>35</v>
      </c>
      <c r="F5" s="36"/>
      <c r="G5" s="36"/>
      <c r="H5" s="36"/>
      <c r="I5" s="36"/>
      <c r="J5" s="36"/>
      <c r="K5" s="36"/>
    </row>
    <row r="6" spans="1:11" x14ac:dyDescent="0.2">
      <c r="A6" s="12">
        <f>IF(AND(BOM!O10&lt;&gt;"",BOM!F10&lt;&gt;""),BOM!O10,"")</f>
        <v>3</v>
      </c>
      <c r="B6" s="31" t="str">
        <f>IF(AND(BOM!F10&lt;&gt;"",BOM!L10=""),BOM!F10,"")</f>
        <v>8191K-ND</v>
      </c>
      <c r="C6" s="32" t="str">
        <f>IF(AND(BOM!M10&lt;&gt;"DNP",BOM!B10&gt;0),BOM!C10,"")</f>
        <v>NSOURCE,NLOAD,LINE</v>
      </c>
      <c r="E6" s="36" t="s">
        <v>32</v>
      </c>
      <c r="F6" s="36"/>
      <c r="G6" s="36"/>
      <c r="H6" s="36"/>
      <c r="I6" s="36"/>
      <c r="J6" s="36"/>
      <c r="K6" s="36"/>
    </row>
    <row r="7" spans="1:11" x14ac:dyDescent="0.2">
      <c r="A7" s="12" t="str">
        <f>IF(AND(BOM!O11&lt;&gt;"",BOM!F11&lt;&gt;""),BOM!O11,"")</f>
        <v/>
      </c>
      <c r="B7" s="31" t="str">
        <f>IF(AND(BOM!F11&lt;&gt;"",BOM!L11=""),BOM!F11,"")</f>
        <v/>
      </c>
      <c r="C7" s="32" t="str">
        <f>IF(AND(BOM!M11&lt;&gt;"DNP",BOM!B11&gt;0),BOM!C11,"")</f>
        <v/>
      </c>
      <c r="E7" s="36" t="s">
        <v>33</v>
      </c>
      <c r="F7" s="36"/>
      <c r="G7" s="36"/>
      <c r="H7" s="36"/>
      <c r="I7" s="36"/>
      <c r="J7" s="36"/>
      <c r="K7" s="36"/>
    </row>
    <row r="8" spans="1:11" x14ac:dyDescent="0.2">
      <c r="A8" s="12">
        <f>IF(AND(BOM!O12&lt;&gt;"",BOM!F12&lt;&gt;""),BOM!O12,"")</f>
        <v>2</v>
      </c>
      <c r="B8" s="31" t="str">
        <f>IF(AND(BOM!F12&lt;&gt;"",BOM!L12=""),BOM!F12,"")</f>
        <v>A102197CT-ND
Populate with 0 Ohm R</v>
      </c>
      <c r="C8" s="32" t="str">
        <f>IF(AND(BOM!M12&lt;&gt;"DNP",BOM!B12&gt;0),BOM!C12,"")</f>
        <v>L1, L3</v>
      </c>
      <c r="E8" s="36" t="s">
        <v>39</v>
      </c>
      <c r="F8" s="36"/>
      <c r="G8" s="36"/>
      <c r="H8" s="36"/>
      <c r="I8" s="36"/>
      <c r="J8" s="36"/>
      <c r="K8" s="36"/>
    </row>
    <row r="9" spans="1:11" x14ac:dyDescent="0.2">
      <c r="A9" s="12" t="str">
        <f>IF(AND(BOM!O14&lt;&gt;"",BOM!F14&lt;&gt;""),BOM!O14,"")</f>
        <v/>
      </c>
      <c r="B9" s="31" t="str">
        <f>IF(AND(BOM!F14&lt;&gt;"",BOM!L14=""),BOM!F14,"")</f>
        <v/>
      </c>
      <c r="C9" s="32" t="str">
        <f>IF(AND(BOM!M14&lt;&gt;"DNP",BOM!B14&gt;0),BOM!C14,"")</f>
        <v/>
      </c>
      <c r="E9" s="36" t="s">
        <v>36</v>
      </c>
      <c r="F9" s="36"/>
      <c r="G9" s="36"/>
      <c r="H9" s="36"/>
      <c r="I9" s="36"/>
      <c r="J9" s="36"/>
      <c r="K9" s="36"/>
    </row>
    <row r="10" spans="1:11" x14ac:dyDescent="0.2">
      <c r="A10" s="12">
        <f>IF(AND(BOM!O15&lt;&gt;"",BOM!F15&lt;&gt;""),BOM!O15,"")</f>
        <v>3</v>
      </c>
      <c r="B10" s="31" t="str">
        <f>IF(AND(BOM!F15&lt;&gt;"",BOM!L15=""),BOM!F15,"")</f>
        <v>RG16P750BCT-ND</v>
      </c>
      <c r="C10" s="32" t="str">
        <f>IF(AND(BOM!M15&lt;&gt;"DNP",BOM!B15&gt;0),BOM!C15,"")</f>
        <v>R1</v>
      </c>
      <c r="E10" s="36" t="s">
        <v>37</v>
      </c>
      <c r="F10" s="36"/>
      <c r="G10" s="36"/>
      <c r="H10" s="36"/>
      <c r="I10" s="36"/>
      <c r="J10" s="36"/>
      <c r="K10" s="36"/>
    </row>
    <row r="11" spans="1:11" x14ac:dyDescent="0.2">
      <c r="A11" s="12" t="str">
        <f>IF(AND(BOM!O16&lt;&gt;"",BOM!F16&lt;&gt;""),BOM!O16,"")</f>
        <v/>
      </c>
      <c r="B11" s="31" t="str">
        <f>IF(AND(BOM!F16&lt;&gt;"",BOM!L16=""),BOM!F16,"")</f>
        <v/>
      </c>
      <c r="C11" s="32" t="str">
        <f>IF(AND(BOM!M16&lt;&gt;"DNP",BOM!B16&gt;0),BOM!C16,"")</f>
        <v>R2,R3</v>
      </c>
      <c r="E11" s="36" t="s">
        <v>34</v>
      </c>
      <c r="F11" s="36"/>
      <c r="G11" s="36"/>
      <c r="H11" s="36"/>
      <c r="I11" s="36"/>
      <c r="J11" s="36"/>
      <c r="K11" s="36"/>
    </row>
    <row r="12" spans="1:11" x14ac:dyDescent="0.2">
      <c r="A12" s="12">
        <f>IF(AND(BOM!O17&lt;&gt;"",BOM!F17&lt;&gt;""),BOM!O17,"")</f>
        <v>2</v>
      </c>
      <c r="B12" s="31" t="str">
        <f>IF(AND(BOM!F17&lt;&gt;"",BOM!L17=""),BOM!F17,"")</f>
        <v>P10.0KHCT-ND</v>
      </c>
      <c r="C12" s="32" t="str">
        <f>IF(AND(BOM!M17&lt;&gt;"DNP",BOM!B17&gt;0),BOM!C17,"")</f>
        <v>R5,R8</v>
      </c>
    </row>
    <row r="13" spans="1:11" ht="12.75" x14ac:dyDescent="0.2">
      <c r="A13" s="12">
        <f>IF(AND(BOM!O18&lt;&gt;"",BOM!F18&lt;&gt;""),BOM!O18,"")</f>
        <v>1</v>
      </c>
      <c r="B13" s="31" t="str">
        <f>IF(AND(BOM!F18&lt;&gt;"",BOM!L18=""),BOM!F18,"")</f>
        <v>696-1181-1-ND</v>
      </c>
      <c r="C13" s="32" t="str">
        <f>IF(AND(BOM!M18&lt;&gt;"DNP",BOM!B18&gt;0),BOM!C18,"")</f>
        <v>R6</v>
      </c>
      <c r="E13" s="43" t="s">
        <v>40</v>
      </c>
      <c r="F13" s="42"/>
      <c r="G13" s="42"/>
      <c r="H13" s="42"/>
      <c r="I13" s="42"/>
      <c r="J13" s="42"/>
      <c r="K13" s="42"/>
    </row>
    <row r="14" spans="1:11" x14ac:dyDescent="0.2">
      <c r="A14" s="12" t="str">
        <f>IF(AND(BOM!O19&lt;&gt;"",BOM!F19&lt;&gt;""),BOM!O19,"")</f>
        <v/>
      </c>
      <c r="B14" s="31" t="str">
        <f>IF(AND(BOM!F19&lt;&gt;"",BOM!L19=""),BOM!F19,"")</f>
        <v/>
      </c>
      <c r="C14" s="32" t="str">
        <f>IF(AND(BOM!M19&lt;&gt;"DNP",BOM!B19&gt;0),BOM!C19,"")</f>
        <v/>
      </c>
      <c r="E14" s="42" t="s">
        <v>41</v>
      </c>
      <c r="F14" s="42"/>
      <c r="G14" s="42"/>
      <c r="H14" s="42"/>
      <c r="I14" s="42" t="s">
        <v>42</v>
      </c>
      <c r="J14" s="42"/>
      <c r="K14" s="42"/>
    </row>
    <row r="15" spans="1:11" x14ac:dyDescent="0.2">
      <c r="A15" s="12" t="str">
        <f>IF(AND(BOM!O20&lt;&gt;"",BOM!F20&lt;&gt;""),BOM!O20,"")</f>
        <v/>
      </c>
      <c r="B15" s="31" t="str">
        <f>IF(AND(BOM!F20&lt;&gt;"",BOM!L20=""),BOM!F20,"")</f>
        <v/>
      </c>
      <c r="C15" s="32" t="str">
        <f>IF(AND(BOM!M20&lt;&gt;"DNP",BOM!B20&gt;0),BOM!C20,"")</f>
        <v>T1</v>
      </c>
    </row>
    <row r="16" spans="1:11" x14ac:dyDescent="0.2">
      <c r="A16" s="12" t="str">
        <f>IF(AND(BOM!O21&lt;&gt;"",BOM!F21&lt;&gt;""),BOM!O21,"")</f>
        <v/>
      </c>
      <c r="B16" s="31" t="str">
        <f>IF(AND(BOM!F21&lt;&gt;"",BOM!L21=""),BOM!F21,"")</f>
        <v/>
      </c>
      <c r="C16" s="32" t="str">
        <f>IF(AND(BOM!M21&lt;&gt;"DNP",BOM!B21&gt;0),BOM!C21,"")</f>
        <v>U1</v>
      </c>
    </row>
    <row r="17" spans="1:3" x14ac:dyDescent="0.2">
      <c r="A17" s="12">
        <f>IF(AND(BOM!O22&lt;&gt;"",BOM!F22&lt;&gt;""),BOM!O22,"")</f>
        <v>2</v>
      </c>
      <c r="B17" s="31" t="str">
        <f>IF(AND(BOM!F22&lt;&gt;"",BOM!L22=""),BOM!F22,"")</f>
        <v>541-374HDKR-ND</v>
      </c>
      <c r="C17" s="32" t="str">
        <f>IF(AND(BOM!M22&lt;&gt;"DNP",BOM!B22&gt;0),BOM!C22,"")</f>
        <v>R4,R7</v>
      </c>
    </row>
    <row r="18" spans="1:3" x14ac:dyDescent="0.2">
      <c r="A18" s="12" t="e">
        <f>IF(AND(BOM!#REF!&lt;&gt;"",BOM!#REF!&lt;&gt;""),BOM!#REF!,"")</f>
        <v>#REF!</v>
      </c>
      <c r="B18" s="31" t="e">
        <f>IF(AND(BOM!#REF!&lt;&gt;"",BOM!#REF!=""),BOM!#REF!,"")</f>
        <v>#REF!</v>
      </c>
      <c r="C18" s="32" t="e">
        <f>IF(AND(BOM!#REF!&lt;&gt;"DNP",BOM!#REF!&gt;0),BOM!#REF!,"")</f>
        <v>#REF!</v>
      </c>
    </row>
    <row r="19" spans="1:3" x14ac:dyDescent="0.2">
      <c r="A19" s="12" t="e">
        <f>IF(AND(BOM!#REF!&lt;&gt;"",BOM!#REF!&lt;&gt;""),BOM!#REF!,"")</f>
        <v>#REF!</v>
      </c>
      <c r="B19" s="31" t="e">
        <f>IF(AND(BOM!#REF!&lt;&gt;"",BOM!#REF!=""),BOM!#REF!,"")</f>
        <v>#REF!</v>
      </c>
      <c r="C19" s="32" t="e">
        <f>IF(AND(BOM!#REF!&lt;&gt;"DNP",BOM!#REF!&gt;0),BOM!#REF!,"")</f>
        <v>#REF!</v>
      </c>
    </row>
    <row r="20" spans="1:3" x14ac:dyDescent="0.2">
      <c r="A20" s="12" t="e">
        <f>IF(AND(BOM!#REF!&lt;&gt;"",BOM!#REF!&lt;&gt;""),BOM!#REF!,"")</f>
        <v>#REF!</v>
      </c>
      <c r="B20" s="31" t="e">
        <f>IF(AND(BOM!#REF!&lt;&gt;"",BOM!#REF!=""),BOM!#REF!,"")</f>
        <v>#REF!</v>
      </c>
      <c r="C20" s="32" t="e">
        <f>IF(AND(BOM!#REF!&lt;&gt;"DNP",BOM!#REF!&gt;0),BOM!#REF!,"")</f>
        <v>#REF!</v>
      </c>
    </row>
    <row r="21" spans="1:3" x14ac:dyDescent="0.2">
      <c r="A21" s="12" t="e">
        <f>IF(AND(BOM!#REF!&lt;&gt;"",BOM!#REF!&lt;&gt;""),BOM!#REF!,"")</f>
        <v>#REF!</v>
      </c>
      <c r="B21" s="31" t="e">
        <f>IF(AND(BOM!#REF!&lt;&gt;"",BOM!#REF!=""),BOM!#REF!,"")</f>
        <v>#REF!</v>
      </c>
      <c r="C21" s="32" t="e">
        <f>IF(AND(BOM!#REF!&lt;&gt;"DNP",BOM!#REF!&gt;0),BOM!#REF!,"")</f>
        <v>#REF!</v>
      </c>
    </row>
    <row r="22" spans="1:3" x14ac:dyDescent="0.2">
      <c r="A22" s="12" t="e">
        <f>IF(AND(BOM!#REF!&lt;&gt;"",BOM!#REF!&lt;&gt;""),BOM!#REF!,"")</f>
        <v>#REF!</v>
      </c>
      <c r="B22" s="31" t="e">
        <f>IF(AND(BOM!#REF!&lt;&gt;"",BOM!#REF!=""),BOM!#REF!,"")</f>
        <v>#REF!</v>
      </c>
      <c r="C22" s="32" t="e">
        <f>IF(AND(BOM!#REF!&lt;&gt;"DNP",BOM!#REF!&gt;0),BOM!#REF!,"")</f>
        <v>#REF!</v>
      </c>
    </row>
    <row r="23" spans="1:3" x14ac:dyDescent="0.2">
      <c r="A23" s="12" t="e">
        <f>IF(AND(BOM!#REF!&lt;&gt;"",BOM!#REF!&lt;&gt;""),BOM!#REF!,"")</f>
        <v>#REF!</v>
      </c>
      <c r="B23" s="31" t="e">
        <f>IF(AND(BOM!#REF!&lt;&gt;"",BOM!#REF!=""),BOM!#REF!,"")</f>
        <v>#REF!</v>
      </c>
      <c r="C23" s="32" t="e">
        <f>IF(AND(BOM!#REF!&lt;&gt;"DNP",BOM!#REF!&gt;0),BOM!#REF!,"")</f>
        <v>#REF!</v>
      </c>
    </row>
    <row r="24" spans="1:3" x14ac:dyDescent="0.2">
      <c r="A24" s="12" t="e">
        <f>IF(AND(BOM!#REF!&lt;&gt;"",BOM!#REF!&lt;&gt;""),BOM!#REF!,"")</f>
        <v>#REF!</v>
      </c>
      <c r="B24" s="31" t="e">
        <f>IF(AND(BOM!#REF!&lt;&gt;"",BOM!#REF!=""),BOM!#REF!,"")</f>
        <v>#REF!</v>
      </c>
      <c r="C24" s="32" t="e">
        <f>IF(AND(BOM!#REF!&lt;&gt;"DNP",BOM!#REF!&gt;0),BOM!#REF!,"")</f>
        <v>#REF!</v>
      </c>
    </row>
    <row r="25" spans="1:3" x14ac:dyDescent="0.2">
      <c r="A25" s="12" t="e">
        <f>IF(AND(BOM!#REF!&lt;&gt;"",BOM!#REF!&lt;&gt;""),BOM!#REF!,"")</f>
        <v>#REF!</v>
      </c>
      <c r="B25" s="31" t="e">
        <f>IF(AND(BOM!#REF!&lt;&gt;"",BOM!#REF!=""),BOM!#REF!,"")</f>
        <v>#REF!</v>
      </c>
      <c r="C25" s="32" t="e">
        <f>IF(AND(BOM!#REF!&lt;&gt;"DNP",BOM!#REF!&gt;0),BOM!#REF!,"")</f>
        <v>#REF!</v>
      </c>
    </row>
    <row r="26" spans="1:3" x14ac:dyDescent="0.2">
      <c r="A26" s="12" t="e">
        <f>IF(AND(BOM!#REF!&lt;&gt;"",BOM!#REF!&lt;&gt;""),BOM!#REF!,"")</f>
        <v>#REF!</v>
      </c>
      <c r="B26" s="31" t="e">
        <f>IF(AND(BOM!#REF!&lt;&gt;"",BOM!#REF!=""),BOM!#REF!,"")</f>
        <v>#REF!</v>
      </c>
      <c r="C26" s="32" t="e">
        <f>IF(AND(BOM!#REF!&lt;&gt;"DNP",BOM!#REF!&gt;0),BOM!#REF!,"")</f>
        <v>#REF!</v>
      </c>
    </row>
    <row r="27" spans="1:3" x14ac:dyDescent="0.2">
      <c r="A27" s="12" t="e">
        <f>IF(AND(BOM!#REF!&lt;&gt;"",BOM!#REF!&lt;&gt;""),BOM!#REF!,"")</f>
        <v>#REF!</v>
      </c>
      <c r="B27" s="31" t="e">
        <f>IF(AND(BOM!#REF!&lt;&gt;"",BOM!#REF!=""),BOM!#REF!,"")</f>
        <v>#REF!</v>
      </c>
      <c r="C27" s="32" t="e">
        <f>IF(AND(BOM!#REF!&lt;&gt;"DNP",BOM!#REF!&gt;0),BOM!#REF!,"")</f>
        <v>#REF!</v>
      </c>
    </row>
    <row r="28" spans="1:3" x14ac:dyDescent="0.2">
      <c r="A28" s="12" t="e">
        <f>IF(AND(BOM!#REF!&lt;&gt;"",BOM!#REF!&lt;&gt;""),BOM!#REF!,"")</f>
        <v>#REF!</v>
      </c>
      <c r="B28" s="31" t="e">
        <f>IF(AND(BOM!#REF!&lt;&gt;"",BOM!#REF!=""),BOM!#REF!,"")</f>
        <v>#REF!</v>
      </c>
      <c r="C28" s="32" t="e">
        <f>IF(AND(BOM!#REF!&lt;&gt;"DNP",BOM!#REF!&gt;0),BOM!#REF!,"")</f>
        <v>#REF!</v>
      </c>
    </row>
    <row r="29" spans="1:3" x14ac:dyDescent="0.2">
      <c r="A29" s="12" t="e">
        <f>IF(AND(BOM!#REF!&lt;&gt;"",BOM!#REF!&lt;&gt;""),BOM!#REF!,"")</f>
        <v>#REF!</v>
      </c>
      <c r="B29" s="31" t="e">
        <f>IF(AND(BOM!#REF!&lt;&gt;"",BOM!#REF!=""),BOM!#REF!,"")</f>
        <v>#REF!</v>
      </c>
      <c r="C29" s="32" t="e">
        <f>IF(AND(BOM!#REF!&lt;&gt;"DNP",BOM!#REF!&gt;0),BOM!#REF!,"")</f>
        <v>#REF!</v>
      </c>
    </row>
    <row r="30" spans="1:3" x14ac:dyDescent="0.2">
      <c r="A30" s="12" t="e">
        <f>IF(AND(BOM!#REF!&lt;&gt;"",BOM!#REF!&lt;&gt;""),BOM!#REF!,"")</f>
        <v>#REF!</v>
      </c>
      <c r="B30" s="31" t="e">
        <f>IF(AND(BOM!#REF!&lt;&gt;"",BOM!#REF!=""),BOM!#REF!,"")</f>
        <v>#REF!</v>
      </c>
      <c r="C30" s="32" t="e">
        <f>IF(AND(BOM!#REF!&lt;&gt;"DNP",BOM!#REF!&gt;0),BOM!#REF!,"")</f>
        <v>#REF!</v>
      </c>
    </row>
    <row r="31" spans="1:3" x14ac:dyDescent="0.2">
      <c r="A31" s="12" t="e">
        <f>IF(AND(BOM!#REF!&lt;&gt;"",BOM!#REF!&lt;&gt;""),BOM!#REF!,"")</f>
        <v>#REF!</v>
      </c>
      <c r="B31" s="31" t="e">
        <f>IF(AND(BOM!#REF!&lt;&gt;"",BOM!#REF!=""),BOM!#REF!,"")</f>
        <v>#REF!</v>
      </c>
      <c r="C31" s="32" t="e">
        <f>IF(AND(BOM!#REF!&lt;&gt;"DNP",BOM!#REF!&gt;0),BOM!#REF!,"")</f>
        <v>#REF!</v>
      </c>
    </row>
    <row r="32" spans="1:3" x14ac:dyDescent="0.2">
      <c r="A32" s="12" t="e">
        <f>IF(AND(BOM!#REF!&lt;&gt;"",BOM!#REF!&lt;&gt;""),BOM!#REF!,"")</f>
        <v>#REF!</v>
      </c>
      <c r="B32" s="31" t="e">
        <f>IF(AND(BOM!#REF!&lt;&gt;"",BOM!#REF!=""),BOM!#REF!,"")</f>
        <v>#REF!</v>
      </c>
      <c r="C32" s="32" t="e">
        <f>IF(AND(BOM!#REF!&lt;&gt;"DNP",BOM!#REF!&gt;0),BOM!#REF!,"")</f>
        <v>#REF!</v>
      </c>
    </row>
    <row r="33" spans="1:3" x14ac:dyDescent="0.2">
      <c r="A33" s="12" t="e">
        <f>IF(AND(BOM!#REF!&lt;&gt;"",BOM!#REF!&lt;&gt;""),BOM!#REF!,"")</f>
        <v>#REF!</v>
      </c>
      <c r="B33" s="31" t="e">
        <f>IF(AND(BOM!#REF!&lt;&gt;"",BOM!#REF!=""),BOM!#REF!,"")</f>
        <v>#REF!</v>
      </c>
      <c r="C33" s="32" t="e">
        <f>IF(AND(BOM!#REF!&lt;&gt;"DNP",BOM!#REF!&gt;0),BOM!#REF!,"")</f>
        <v>#REF!</v>
      </c>
    </row>
    <row r="34" spans="1:3" x14ac:dyDescent="0.2">
      <c r="A34" s="12" t="e">
        <f>IF(AND(BOM!#REF!&lt;&gt;"",BOM!#REF!&lt;&gt;""),BOM!#REF!,"")</f>
        <v>#REF!</v>
      </c>
      <c r="B34" s="31" t="e">
        <f>IF(AND(BOM!#REF!&lt;&gt;"",BOM!#REF!=""),BOM!#REF!,"")</f>
        <v>#REF!</v>
      </c>
      <c r="C34" s="32" t="e">
        <f>IF(AND(BOM!#REF!&lt;&gt;"DNP",BOM!#REF!&gt;0),BOM!#REF!,"")</f>
        <v>#REF!</v>
      </c>
    </row>
    <row r="35" spans="1:3" x14ac:dyDescent="0.2">
      <c r="A35" s="12" t="e">
        <f>IF(AND(BOM!#REF!&lt;&gt;"",BOM!#REF!&lt;&gt;""),BOM!#REF!,"")</f>
        <v>#REF!</v>
      </c>
      <c r="B35" s="31" t="e">
        <f>IF(AND(BOM!#REF!&lt;&gt;"",BOM!#REF!=""),BOM!#REF!,"")</f>
        <v>#REF!</v>
      </c>
      <c r="C35" s="32" t="e">
        <f>IF(AND(BOM!#REF!&lt;&gt;"DNP",BOM!#REF!&gt;0),BOM!#REF!,"")</f>
        <v>#REF!</v>
      </c>
    </row>
    <row r="36" spans="1:3" x14ac:dyDescent="0.2">
      <c r="A36" s="12" t="e">
        <f>IF(AND(BOM!#REF!&lt;&gt;"",BOM!#REF!&lt;&gt;""),BOM!#REF!,"")</f>
        <v>#REF!</v>
      </c>
      <c r="B36" s="31" t="e">
        <f>IF(AND(BOM!#REF!&lt;&gt;"",BOM!#REF!=""),BOM!#REF!,"")</f>
        <v>#REF!</v>
      </c>
      <c r="C36" s="32" t="e">
        <f>IF(AND(BOM!#REF!&lt;&gt;"DNP",BOM!#REF!&gt;0),BOM!#REF!,"")</f>
        <v>#REF!</v>
      </c>
    </row>
    <row r="37" spans="1:3" x14ac:dyDescent="0.2">
      <c r="A37" s="12" t="e">
        <f>IF(AND(BOM!#REF!&lt;&gt;"",BOM!#REF!&lt;&gt;""),BOM!#REF!,"")</f>
        <v>#REF!</v>
      </c>
      <c r="B37" s="31" t="e">
        <f>IF(AND(BOM!#REF!&lt;&gt;"",BOM!#REF!=""),BOM!#REF!,"")</f>
        <v>#REF!</v>
      </c>
      <c r="C37" s="32" t="e">
        <f>IF(AND(BOM!#REF!&lt;&gt;"DNP",BOM!#REF!&gt;0),BOM!#REF!,"")</f>
        <v>#REF!</v>
      </c>
    </row>
    <row r="38" spans="1:3" x14ac:dyDescent="0.2">
      <c r="A38" s="12" t="e">
        <f>IF(AND(BOM!#REF!&lt;&gt;"",BOM!#REF!&lt;&gt;""),BOM!#REF!,"")</f>
        <v>#REF!</v>
      </c>
      <c r="B38" s="31" t="e">
        <f>IF(AND(BOM!#REF!&lt;&gt;"",BOM!#REF!=""),BOM!#REF!,"")</f>
        <v>#REF!</v>
      </c>
      <c r="C38" s="32" t="e">
        <f>IF(AND(BOM!#REF!&lt;&gt;"DNP",BOM!#REF!&gt;0),BOM!#REF!,"")</f>
        <v>#REF!</v>
      </c>
    </row>
    <row r="39" spans="1:3" x14ac:dyDescent="0.2">
      <c r="A39" s="12" t="e">
        <f>IF(AND(BOM!#REF!&lt;&gt;"",BOM!#REF!&lt;&gt;""),BOM!#REF!,"")</f>
        <v>#REF!</v>
      </c>
      <c r="B39" s="31" t="e">
        <f>IF(AND(BOM!#REF!&lt;&gt;"",BOM!#REF!=""),BOM!#REF!,"")</f>
        <v>#REF!</v>
      </c>
      <c r="C39" s="32" t="e">
        <f>IF(AND(BOM!#REF!&lt;&gt;"DNP",BOM!#REF!&gt;0),BOM!#REF!,"")</f>
        <v>#REF!</v>
      </c>
    </row>
    <row r="40" spans="1:3" x14ac:dyDescent="0.2">
      <c r="A40" s="12" t="e">
        <f>IF(AND(BOM!#REF!&lt;&gt;"",BOM!#REF!&lt;&gt;""),BOM!#REF!,"")</f>
        <v>#REF!</v>
      </c>
      <c r="B40" s="31" t="e">
        <f>IF(AND(BOM!#REF!&lt;&gt;"",BOM!#REF!=""),BOM!#REF!,"")</f>
        <v>#REF!</v>
      </c>
      <c r="C40" s="32" t="e">
        <f>IF(AND(BOM!#REF!&lt;&gt;"DNP",BOM!#REF!&gt;0),BOM!#REF!,"")</f>
        <v>#REF!</v>
      </c>
    </row>
    <row r="41" spans="1:3" x14ac:dyDescent="0.2">
      <c r="A41" s="12" t="e">
        <f>IF(AND(BOM!#REF!&lt;&gt;"",BOM!#REF!&lt;&gt;""),BOM!#REF!,"")</f>
        <v>#REF!</v>
      </c>
      <c r="B41" s="31" t="e">
        <f>IF(AND(BOM!#REF!&lt;&gt;"",BOM!#REF!=""),BOM!#REF!,"")</f>
        <v>#REF!</v>
      </c>
      <c r="C41" s="32" t="e">
        <f>IF(AND(BOM!#REF!&lt;&gt;"DNP",BOM!#REF!&gt;0),BOM!#REF!,"")</f>
        <v>#REF!</v>
      </c>
    </row>
    <row r="42" spans="1:3" x14ac:dyDescent="0.2">
      <c r="A42" s="12" t="e">
        <f>IF(AND(BOM!#REF!&lt;&gt;"",BOM!#REF!&lt;&gt;""),BOM!#REF!,"")</f>
        <v>#REF!</v>
      </c>
      <c r="B42" s="31" t="e">
        <f>IF(AND(BOM!#REF!&lt;&gt;"",BOM!#REF!=""),BOM!#REF!,"")</f>
        <v>#REF!</v>
      </c>
      <c r="C42" s="32" t="e">
        <f>IF(AND(BOM!#REF!&lt;&gt;"DNP",BOM!#REF!&gt;0),BOM!#REF!,"")</f>
        <v>#REF!</v>
      </c>
    </row>
    <row r="43" spans="1:3" x14ac:dyDescent="0.2">
      <c r="A43" s="12" t="e">
        <f>IF(AND(BOM!#REF!&lt;&gt;"",BOM!#REF!&lt;&gt;""),BOM!#REF!,"")</f>
        <v>#REF!</v>
      </c>
      <c r="B43" s="31" t="e">
        <f>IF(AND(BOM!#REF!&lt;&gt;"",BOM!#REF!=""),BOM!#REF!,"")</f>
        <v>#REF!</v>
      </c>
      <c r="C43" s="32" t="e">
        <f>IF(AND(BOM!#REF!&lt;&gt;"DNP",BOM!#REF!&gt;0),BOM!#REF!,"")</f>
        <v>#REF!</v>
      </c>
    </row>
    <row r="44" spans="1:3" x14ac:dyDescent="0.2">
      <c r="A44" s="12" t="e">
        <f>IF(AND(BOM!#REF!&lt;&gt;"",BOM!#REF!&lt;&gt;""),BOM!#REF!,"")</f>
        <v>#REF!</v>
      </c>
      <c r="B44" s="31" t="e">
        <f>IF(AND(BOM!#REF!&lt;&gt;"",BOM!#REF!=""),BOM!#REF!,"")</f>
        <v>#REF!</v>
      </c>
      <c r="C44" s="32" t="e">
        <f>IF(AND(BOM!#REF!&lt;&gt;"DNP",BOM!#REF!&gt;0),BOM!#REF!,"")</f>
        <v>#REF!</v>
      </c>
    </row>
    <row r="45" spans="1:3" x14ac:dyDescent="0.2">
      <c r="A45" s="12" t="e">
        <f>IF(AND(BOM!#REF!&lt;&gt;"",BOM!#REF!&lt;&gt;""),BOM!#REF!,"")</f>
        <v>#REF!</v>
      </c>
      <c r="B45" s="31" t="e">
        <f>IF(AND(BOM!#REF!&lt;&gt;"",BOM!#REF!=""),BOM!#REF!,"")</f>
        <v>#REF!</v>
      </c>
      <c r="C45" s="32" t="e">
        <f>IF(AND(BOM!#REF!&lt;&gt;"DNP",BOM!#REF!&gt;0),BOM!#REF!,"")</f>
        <v>#REF!</v>
      </c>
    </row>
    <row r="46" spans="1:3" x14ac:dyDescent="0.2">
      <c r="A46" s="12" t="e">
        <f>IF(AND(BOM!#REF!&lt;&gt;"",BOM!#REF!&lt;&gt;""),BOM!#REF!,"")</f>
        <v>#REF!</v>
      </c>
      <c r="B46" s="31" t="e">
        <f>IF(AND(BOM!#REF!&lt;&gt;"",BOM!#REF!=""),BOM!#REF!,"")</f>
        <v>#REF!</v>
      </c>
      <c r="C46" s="32" t="e">
        <f>IF(AND(BOM!#REF!&lt;&gt;"DNP",BOM!#REF!&gt;0),BOM!#REF!,"")</f>
        <v>#REF!</v>
      </c>
    </row>
    <row r="47" spans="1:3" x14ac:dyDescent="0.2">
      <c r="A47" s="12" t="e">
        <f>IF(AND(BOM!#REF!&lt;&gt;"",BOM!#REF!&lt;&gt;""),BOM!#REF!,"")</f>
        <v>#REF!</v>
      </c>
      <c r="B47" s="31" t="e">
        <f>IF(AND(BOM!#REF!&lt;&gt;"",BOM!#REF!=""),BOM!#REF!,"")</f>
        <v>#REF!</v>
      </c>
      <c r="C47" s="32" t="e">
        <f>IF(AND(BOM!#REF!&lt;&gt;"DNP",BOM!#REF!&gt;0),BOM!#REF!,"")</f>
        <v>#REF!</v>
      </c>
    </row>
    <row r="48" spans="1:3" x14ac:dyDescent="0.2">
      <c r="A48" s="12" t="e">
        <f>IF(AND(BOM!#REF!&lt;&gt;"",BOM!#REF!&lt;&gt;""),BOM!#REF!,"")</f>
        <v>#REF!</v>
      </c>
      <c r="B48" s="31" t="e">
        <f>IF(AND(BOM!#REF!&lt;&gt;"",BOM!#REF!=""),BOM!#REF!,"")</f>
        <v>#REF!</v>
      </c>
      <c r="C48" s="32" t="e">
        <f>IF(AND(BOM!#REF!&lt;&gt;"DNP",BOM!#REF!&gt;0),BOM!#REF!,"")</f>
        <v>#REF!</v>
      </c>
    </row>
    <row r="49" spans="1:3" x14ac:dyDescent="0.2">
      <c r="A49" s="12" t="e">
        <f>IF(AND(BOM!#REF!&lt;&gt;"",BOM!#REF!&lt;&gt;""),BOM!#REF!,"")</f>
        <v>#REF!</v>
      </c>
      <c r="B49" s="31" t="e">
        <f>IF(AND(BOM!#REF!&lt;&gt;"",BOM!#REF!=""),BOM!#REF!,"")</f>
        <v>#REF!</v>
      </c>
      <c r="C49" s="32" t="e">
        <f>IF(AND(BOM!#REF!&lt;&gt;"DNP",BOM!#REF!&gt;0),BOM!#REF!,"")</f>
        <v>#REF!</v>
      </c>
    </row>
    <row r="50" spans="1:3" x14ac:dyDescent="0.2">
      <c r="A50" s="12" t="e">
        <f>IF(AND(BOM!#REF!&lt;&gt;"",BOM!#REF!&lt;&gt;""),BOM!#REF!,"")</f>
        <v>#REF!</v>
      </c>
      <c r="B50" s="31" t="e">
        <f>IF(AND(BOM!#REF!&lt;&gt;"",BOM!#REF!=""),BOM!#REF!,"")</f>
        <v>#REF!</v>
      </c>
      <c r="C50" s="32" t="e">
        <f>IF(AND(BOM!#REF!&lt;&gt;"DNP",BOM!#REF!&gt;0),BOM!#REF!,"")</f>
        <v>#REF!</v>
      </c>
    </row>
    <row r="51" spans="1:3" x14ac:dyDescent="0.2">
      <c r="A51" s="12" t="e">
        <f>IF(AND(BOM!#REF!&lt;&gt;"",BOM!#REF!&lt;&gt;""),BOM!#REF!,"")</f>
        <v>#REF!</v>
      </c>
      <c r="B51" s="31" t="e">
        <f>IF(AND(BOM!#REF!&lt;&gt;"",BOM!#REF!=""),BOM!#REF!,"")</f>
        <v>#REF!</v>
      </c>
      <c r="C51" s="32" t="e">
        <f>IF(AND(BOM!#REF!&lt;&gt;"DNP",BOM!#REF!&gt;0),BOM!#REF!,"")</f>
        <v>#REF!</v>
      </c>
    </row>
    <row r="52" spans="1:3" x14ac:dyDescent="0.2">
      <c r="A52" s="12" t="e">
        <f>IF(AND(BOM!#REF!&lt;&gt;"",BOM!#REF!&lt;&gt;""),BOM!#REF!,"")</f>
        <v>#REF!</v>
      </c>
      <c r="B52" s="31" t="e">
        <f>IF(AND(BOM!#REF!&lt;&gt;"",BOM!#REF!=""),BOM!#REF!,"")</f>
        <v>#REF!</v>
      </c>
      <c r="C52" s="32" t="e">
        <f>IF(AND(BOM!#REF!&lt;&gt;"DNP",BOM!#REF!&gt;0),BOM!#REF!,"")</f>
        <v>#REF!</v>
      </c>
    </row>
    <row r="53" spans="1:3" x14ac:dyDescent="0.2">
      <c r="A53" s="12" t="e">
        <f>IF(AND(BOM!#REF!&lt;&gt;"",BOM!#REF!&lt;&gt;""),BOM!#REF!,"")</f>
        <v>#REF!</v>
      </c>
      <c r="B53" s="31" t="e">
        <f>IF(AND(BOM!#REF!&lt;&gt;"",BOM!#REF!=""),BOM!#REF!,"")</f>
        <v>#REF!</v>
      </c>
      <c r="C53" s="32" t="e">
        <f>IF(AND(BOM!#REF!&lt;&gt;"DNP",BOM!#REF!&gt;0),BOM!#REF!,"")</f>
        <v>#REF!</v>
      </c>
    </row>
    <row r="54" spans="1:3" x14ac:dyDescent="0.2">
      <c r="A54" s="12" t="e">
        <f>IF(AND(BOM!#REF!&lt;&gt;"",BOM!#REF!&lt;&gt;""),BOM!#REF!,"")</f>
        <v>#REF!</v>
      </c>
      <c r="B54" s="31" t="e">
        <f>IF(AND(BOM!#REF!&lt;&gt;"",BOM!#REF!=""),BOM!#REF!,"")</f>
        <v>#REF!</v>
      </c>
      <c r="C54" s="32" t="e">
        <f>IF(AND(BOM!#REF!&lt;&gt;"DNP",BOM!#REF!&gt;0),BOM!#REF!,"")</f>
        <v>#REF!</v>
      </c>
    </row>
    <row r="55" spans="1:3" x14ac:dyDescent="0.2">
      <c r="A55" s="12" t="e">
        <f>IF(AND(BOM!#REF!&lt;&gt;"",BOM!#REF!&lt;&gt;""),BOM!#REF!,"")</f>
        <v>#REF!</v>
      </c>
      <c r="B55" s="31" t="e">
        <f>IF(AND(BOM!#REF!&lt;&gt;"",BOM!#REF!=""),BOM!#REF!,"")</f>
        <v>#REF!</v>
      </c>
      <c r="C55" s="32" t="e">
        <f>IF(AND(BOM!#REF!&lt;&gt;"DNP",BOM!#REF!&gt;0),BOM!#REF!,"")</f>
        <v>#REF!</v>
      </c>
    </row>
    <row r="56" spans="1:3" x14ac:dyDescent="0.2">
      <c r="A56" s="12" t="e">
        <f>IF(AND(BOM!#REF!&lt;&gt;"",BOM!#REF!&lt;&gt;""),BOM!#REF!,"")</f>
        <v>#REF!</v>
      </c>
      <c r="B56" s="31" t="e">
        <f>IF(AND(BOM!#REF!&lt;&gt;"",BOM!#REF!=""),BOM!#REF!,"")</f>
        <v>#REF!</v>
      </c>
      <c r="C56" s="32" t="e">
        <f>IF(AND(BOM!#REF!&lt;&gt;"DNP",BOM!#REF!&gt;0),BOM!#REF!,"")</f>
        <v>#REF!</v>
      </c>
    </row>
    <row r="57" spans="1:3" x14ac:dyDescent="0.2">
      <c r="A57" s="12" t="e">
        <f>IF(AND(BOM!#REF!&lt;&gt;"",BOM!#REF!&lt;&gt;""),BOM!#REF!,"")</f>
        <v>#REF!</v>
      </c>
      <c r="B57" s="31" t="e">
        <f>IF(AND(BOM!#REF!&lt;&gt;"",BOM!#REF!=""),BOM!#REF!,"")</f>
        <v>#REF!</v>
      </c>
      <c r="C57" s="32" t="e">
        <f>IF(AND(BOM!#REF!&lt;&gt;"DNP",BOM!#REF!&gt;0),BOM!#REF!,"")</f>
        <v>#REF!</v>
      </c>
    </row>
    <row r="58" spans="1:3" x14ac:dyDescent="0.2">
      <c r="A58" s="12" t="e">
        <f>IF(AND(BOM!#REF!&lt;&gt;"",BOM!#REF!&lt;&gt;""),BOM!#REF!,"")</f>
        <v>#REF!</v>
      </c>
      <c r="B58" s="31" t="e">
        <f>IF(AND(BOM!#REF!&lt;&gt;"",BOM!#REF!=""),BOM!#REF!,"")</f>
        <v>#REF!</v>
      </c>
      <c r="C58" s="32" t="e">
        <f>IF(AND(BOM!#REF!&lt;&gt;"DNP",BOM!#REF!&gt;0),BOM!#REF!,"")</f>
        <v>#REF!</v>
      </c>
    </row>
    <row r="59" spans="1:3" x14ac:dyDescent="0.2">
      <c r="A59" s="12" t="e">
        <f>IF(AND(BOM!#REF!&lt;&gt;"",BOM!#REF!&lt;&gt;""),BOM!#REF!,"")</f>
        <v>#REF!</v>
      </c>
      <c r="B59" s="31" t="e">
        <f>IF(AND(BOM!#REF!&lt;&gt;"",BOM!#REF!=""),BOM!#REF!,"")</f>
        <v>#REF!</v>
      </c>
      <c r="C59" s="32" t="e">
        <f>IF(AND(BOM!#REF!&lt;&gt;"DNP",BOM!#REF!&gt;0),BOM!#REF!,"")</f>
        <v>#REF!</v>
      </c>
    </row>
    <row r="60" spans="1:3" x14ac:dyDescent="0.2">
      <c r="A60" s="12" t="e">
        <f>IF(AND(BOM!#REF!&lt;&gt;"",BOM!#REF!&lt;&gt;""),BOM!#REF!,"")</f>
        <v>#REF!</v>
      </c>
      <c r="B60" s="31" t="e">
        <f>IF(AND(BOM!#REF!&lt;&gt;"",BOM!#REF!=""),BOM!#REF!,"")</f>
        <v>#REF!</v>
      </c>
      <c r="C60" s="32" t="e">
        <f>IF(AND(BOM!#REF!&lt;&gt;"DNP",BOM!#REF!&gt;0),BOM!#REF!,"")</f>
        <v>#REF!</v>
      </c>
    </row>
    <row r="61" spans="1:3" x14ac:dyDescent="0.2">
      <c r="A61" s="12" t="e">
        <f>IF(AND(BOM!#REF!&lt;&gt;"",BOM!#REF!&lt;&gt;""),BOM!#REF!,"")</f>
        <v>#REF!</v>
      </c>
      <c r="B61" s="31" t="e">
        <f>IF(AND(BOM!#REF!&lt;&gt;"",BOM!#REF!=""),BOM!#REF!,"")</f>
        <v>#REF!</v>
      </c>
      <c r="C61" s="32" t="e">
        <f>IF(AND(BOM!#REF!&lt;&gt;"DNP",BOM!#REF!&gt;0),BOM!#REF!,"")</f>
        <v>#REF!</v>
      </c>
    </row>
    <row r="62" spans="1:3" x14ac:dyDescent="0.2">
      <c r="A62" s="12" t="e">
        <f>IF(AND(BOM!#REF!&lt;&gt;"",BOM!#REF!&lt;&gt;""),BOM!#REF!,"")</f>
        <v>#REF!</v>
      </c>
      <c r="B62" s="31" t="e">
        <f>IF(AND(BOM!#REF!&lt;&gt;"",BOM!#REF!=""),BOM!#REF!,"")</f>
        <v>#REF!</v>
      </c>
      <c r="C62" s="32" t="e">
        <f>IF(AND(BOM!#REF!&lt;&gt;"DNP",BOM!#REF!&gt;0),BOM!#REF!,"")</f>
        <v>#REF!</v>
      </c>
    </row>
    <row r="63" spans="1:3" x14ac:dyDescent="0.2">
      <c r="A63" s="12" t="e">
        <f>IF(AND(BOM!#REF!&lt;&gt;"",BOM!#REF!&lt;&gt;""),BOM!#REF!,"")</f>
        <v>#REF!</v>
      </c>
      <c r="B63" s="31" t="e">
        <f>IF(AND(BOM!#REF!&lt;&gt;"",BOM!#REF!=""),BOM!#REF!,"")</f>
        <v>#REF!</v>
      </c>
      <c r="C63" s="32" t="e">
        <f>IF(AND(BOM!#REF!&lt;&gt;"DNP",BOM!#REF!&gt;0),BOM!#REF!,"")</f>
        <v>#REF!</v>
      </c>
    </row>
    <row r="64" spans="1:3" x14ac:dyDescent="0.2">
      <c r="A64" s="12" t="e">
        <f>IF(AND(BOM!#REF!&lt;&gt;"",BOM!#REF!&lt;&gt;""),BOM!#REF!,"")</f>
        <v>#REF!</v>
      </c>
      <c r="B64" s="31" t="e">
        <f>IF(AND(BOM!#REF!&lt;&gt;"",BOM!#REF!=""),BOM!#REF!,"")</f>
        <v>#REF!</v>
      </c>
      <c r="C64" s="32" t="e">
        <f>IF(AND(BOM!#REF!&lt;&gt;"DNP",BOM!#REF!&gt;0),BOM!#REF!,"")</f>
        <v>#REF!</v>
      </c>
    </row>
    <row r="65" spans="1:3" x14ac:dyDescent="0.2">
      <c r="A65" s="12" t="e">
        <f>IF(AND(BOM!#REF!&lt;&gt;"",BOM!#REF!&lt;&gt;""),BOM!#REF!,"")</f>
        <v>#REF!</v>
      </c>
      <c r="B65" s="31" t="e">
        <f>IF(AND(BOM!#REF!&lt;&gt;"",BOM!#REF!=""),BOM!#REF!,"")</f>
        <v>#REF!</v>
      </c>
      <c r="C65" s="32" t="e">
        <f>IF(AND(BOM!#REF!&lt;&gt;"DNP",BOM!#REF!&gt;0),BOM!#REF!,"")</f>
        <v>#REF!</v>
      </c>
    </row>
    <row r="66" spans="1:3" x14ac:dyDescent="0.2">
      <c r="A66" s="12" t="e">
        <f>IF(AND(BOM!#REF!&lt;&gt;"",BOM!#REF!&lt;&gt;""),BOM!#REF!,"")</f>
        <v>#REF!</v>
      </c>
      <c r="B66" s="31" t="e">
        <f>IF(AND(BOM!#REF!&lt;&gt;"",BOM!#REF!=""),BOM!#REF!,"")</f>
        <v>#REF!</v>
      </c>
      <c r="C66" s="32" t="e">
        <f>IF(AND(BOM!#REF!&lt;&gt;"DNP",BOM!#REF!&gt;0),BOM!#REF!,"")</f>
        <v>#REF!</v>
      </c>
    </row>
    <row r="67" spans="1:3" x14ac:dyDescent="0.2">
      <c r="A67" s="12" t="e">
        <f>IF(AND(BOM!#REF!&lt;&gt;"",BOM!#REF!&lt;&gt;""),BOM!#REF!,"")</f>
        <v>#REF!</v>
      </c>
      <c r="B67" s="31" t="e">
        <f>IF(AND(BOM!#REF!&lt;&gt;"",BOM!#REF!=""),BOM!#REF!,"")</f>
        <v>#REF!</v>
      </c>
      <c r="C67" s="32" t="e">
        <f>IF(AND(BOM!#REF!&lt;&gt;"DNP",BOM!#REF!&gt;0),BOM!#REF!,"")</f>
        <v>#REF!</v>
      </c>
    </row>
    <row r="68" spans="1:3" x14ac:dyDescent="0.2">
      <c r="A68" s="12" t="e">
        <f>IF(AND(BOM!#REF!&lt;&gt;"",BOM!#REF!&lt;&gt;""),BOM!#REF!,"")</f>
        <v>#REF!</v>
      </c>
      <c r="B68" s="31" t="e">
        <f>IF(AND(BOM!#REF!&lt;&gt;"",BOM!#REF!=""),BOM!#REF!,"")</f>
        <v>#REF!</v>
      </c>
      <c r="C68" s="32" t="e">
        <f>IF(AND(BOM!#REF!&lt;&gt;"DNP",BOM!#REF!&gt;0),BOM!#REF!,"")</f>
        <v>#REF!</v>
      </c>
    </row>
    <row r="69" spans="1:3" x14ac:dyDescent="0.2">
      <c r="A69" s="12" t="e">
        <f>IF(AND(BOM!#REF!&lt;&gt;"",BOM!#REF!&lt;&gt;""),BOM!#REF!,"")</f>
        <v>#REF!</v>
      </c>
      <c r="B69" s="31" t="e">
        <f>IF(AND(BOM!#REF!&lt;&gt;"",BOM!#REF!=""),BOM!#REF!,"")</f>
        <v>#REF!</v>
      </c>
      <c r="C69" s="32" t="e">
        <f>IF(AND(BOM!#REF!&lt;&gt;"DNP",BOM!#REF!&gt;0),BOM!#REF!,"")</f>
        <v>#REF!</v>
      </c>
    </row>
    <row r="70" spans="1:3" x14ac:dyDescent="0.2">
      <c r="A70" s="12" t="e">
        <f>IF(AND(BOM!#REF!&lt;&gt;"",BOM!#REF!&lt;&gt;""),BOM!#REF!,"")</f>
        <v>#REF!</v>
      </c>
      <c r="B70" s="31" t="e">
        <f>IF(AND(BOM!#REF!&lt;&gt;"",BOM!#REF!=""),BOM!#REF!,"")</f>
        <v>#REF!</v>
      </c>
      <c r="C70" s="32" t="e">
        <f>IF(AND(BOM!#REF!&lt;&gt;"DNP",BOM!#REF!&gt;0),BOM!#REF!,"")</f>
        <v>#REF!</v>
      </c>
    </row>
    <row r="71" spans="1:3" x14ac:dyDescent="0.2">
      <c r="A71" s="12" t="e">
        <f>IF(AND(BOM!#REF!&lt;&gt;"",BOM!#REF!&lt;&gt;""),BOM!#REF!,"")</f>
        <v>#REF!</v>
      </c>
      <c r="B71" s="31" t="e">
        <f>IF(AND(BOM!#REF!&lt;&gt;"",BOM!#REF!=""),BOM!#REF!,"")</f>
        <v>#REF!</v>
      </c>
      <c r="C71" s="32" t="e">
        <f>IF(AND(BOM!#REF!&lt;&gt;"DNP",BOM!#REF!&gt;0),BOM!#REF!,"")</f>
        <v>#REF!</v>
      </c>
    </row>
    <row r="72" spans="1:3" x14ac:dyDescent="0.2">
      <c r="A72" s="12" t="e">
        <f>IF(AND(BOM!#REF!&lt;&gt;"",BOM!#REF!&lt;&gt;""),BOM!#REF!,"")</f>
        <v>#REF!</v>
      </c>
      <c r="B72" s="31" t="e">
        <f>IF(AND(BOM!#REF!&lt;&gt;"",BOM!#REF!=""),BOM!#REF!,"")</f>
        <v>#REF!</v>
      </c>
      <c r="C72" s="32" t="e">
        <f>IF(AND(BOM!#REF!&lt;&gt;"DNP",BOM!#REF!&gt;0),BOM!#REF!,"")</f>
        <v>#REF!</v>
      </c>
    </row>
    <row r="73" spans="1:3" x14ac:dyDescent="0.2">
      <c r="A73" s="12" t="e">
        <f>IF(AND(BOM!#REF!&lt;&gt;"",BOM!#REF!&lt;&gt;""),BOM!#REF!,"")</f>
        <v>#REF!</v>
      </c>
      <c r="B73" s="31" t="e">
        <f>IF(AND(BOM!#REF!&lt;&gt;"",BOM!#REF!=""),BOM!#REF!,"")</f>
        <v>#REF!</v>
      </c>
      <c r="C73" s="32" t="e">
        <f>IF(AND(BOM!#REF!&lt;&gt;"DNP",BOM!#REF!&gt;0),BOM!#REF!,"")</f>
        <v>#REF!</v>
      </c>
    </row>
    <row r="74" spans="1:3" x14ac:dyDescent="0.2">
      <c r="A74" s="12" t="e">
        <f>IF(AND(BOM!#REF!&lt;&gt;"",BOM!#REF!&lt;&gt;""),BOM!#REF!,"")</f>
        <v>#REF!</v>
      </c>
      <c r="B74" s="31" t="e">
        <f>IF(AND(BOM!#REF!&lt;&gt;"",BOM!#REF!=""),BOM!#REF!,"")</f>
        <v>#REF!</v>
      </c>
      <c r="C74" s="32" t="e">
        <f>IF(AND(BOM!#REF!&lt;&gt;"DNP",BOM!#REF!&gt;0),BOM!#REF!,"")</f>
        <v>#REF!</v>
      </c>
    </row>
    <row r="75" spans="1:3" x14ac:dyDescent="0.2">
      <c r="A75" s="12" t="e">
        <f>IF(AND(BOM!#REF!&lt;&gt;"",BOM!#REF!&lt;&gt;""),BOM!#REF!,"")</f>
        <v>#REF!</v>
      </c>
      <c r="B75" s="31" t="e">
        <f>IF(AND(BOM!#REF!&lt;&gt;"",BOM!#REF!=""),BOM!#REF!,"")</f>
        <v>#REF!</v>
      </c>
      <c r="C75" s="32" t="e">
        <f>IF(AND(BOM!#REF!&lt;&gt;"DNP",BOM!#REF!&gt;0),BOM!#REF!,"")</f>
        <v>#REF!</v>
      </c>
    </row>
    <row r="76" spans="1:3" x14ac:dyDescent="0.2">
      <c r="A76" s="12" t="e">
        <f>IF(AND(BOM!#REF!&lt;&gt;"",BOM!#REF!&lt;&gt;""),BOM!#REF!,"")</f>
        <v>#REF!</v>
      </c>
      <c r="B76" s="31" t="e">
        <f>IF(AND(BOM!#REF!&lt;&gt;"",BOM!#REF!=""),BOM!#REF!,"")</f>
        <v>#REF!</v>
      </c>
      <c r="C76" s="32" t="e">
        <f>IF(AND(BOM!#REF!&lt;&gt;"DNP",BOM!#REF!&gt;0),BOM!#REF!,"")</f>
        <v>#REF!</v>
      </c>
    </row>
    <row r="77" spans="1:3" x14ac:dyDescent="0.2">
      <c r="A77" s="12" t="e">
        <f>IF(AND(BOM!#REF!&lt;&gt;"",BOM!#REF!&lt;&gt;""),BOM!#REF!,"")</f>
        <v>#REF!</v>
      </c>
      <c r="B77" s="31" t="e">
        <f>IF(AND(BOM!#REF!&lt;&gt;"",BOM!#REF!=""),BOM!#REF!,"")</f>
        <v>#REF!</v>
      </c>
      <c r="C77" s="32" t="e">
        <f>IF(AND(BOM!#REF!&lt;&gt;"DNP",BOM!#REF!&gt;0),BOM!#REF!,"")</f>
        <v>#REF!</v>
      </c>
    </row>
    <row r="78" spans="1:3" x14ac:dyDescent="0.2">
      <c r="A78" s="12" t="e">
        <f>IF(AND(BOM!#REF!&lt;&gt;"",BOM!#REF!&lt;&gt;""),BOM!#REF!,"")</f>
        <v>#REF!</v>
      </c>
      <c r="B78" s="31" t="e">
        <f>IF(AND(BOM!#REF!&lt;&gt;"",BOM!#REF!=""),BOM!#REF!,"")</f>
        <v>#REF!</v>
      </c>
      <c r="C78" s="32" t="e">
        <f>IF(AND(BOM!#REF!&lt;&gt;"DNP",BOM!#REF!&gt;0),BOM!#REF!,"")</f>
        <v>#REF!</v>
      </c>
    </row>
    <row r="79" spans="1:3" x14ac:dyDescent="0.2">
      <c r="A79" s="12" t="e">
        <f>IF(AND(BOM!#REF!&lt;&gt;"",BOM!#REF!&lt;&gt;""),BOM!#REF!,"")</f>
        <v>#REF!</v>
      </c>
      <c r="B79" s="31" t="e">
        <f>IF(AND(BOM!#REF!&lt;&gt;"",BOM!#REF!=""),BOM!#REF!,"")</f>
        <v>#REF!</v>
      </c>
      <c r="C79" s="32" t="e">
        <f>IF(AND(BOM!#REF!&lt;&gt;"DNP",BOM!#REF!&gt;0),BOM!#REF!,"")</f>
        <v>#REF!</v>
      </c>
    </row>
    <row r="80" spans="1:3" x14ac:dyDescent="0.2">
      <c r="A80" s="12">
        <f>IF(AND(BOM!O26&lt;&gt;"",BOM!F26&lt;&gt;""),BOM!O26,"")</f>
        <v>4</v>
      </c>
      <c r="B80" s="31" t="str">
        <f>IF(AND(BOM!F26&lt;&gt;"",BOM!L26=""),BOM!F26,"")</f>
        <v>H342-ND</v>
      </c>
      <c r="C80" s="32" t="str">
        <f>IF(AND(BOM!M26&lt;&gt;"DNP",BOM!B26&gt;0),BOM!C26,"")</f>
        <v>Screw</v>
      </c>
    </row>
    <row r="81" spans="1:3" x14ac:dyDescent="0.2">
      <c r="A81" s="12" t="e">
        <f>IF(AND(BOM!#REF!&lt;&gt;"",BOM!#REF!&lt;&gt;""),BOM!#REF!,"")</f>
        <v>#REF!</v>
      </c>
      <c r="B81" s="31" t="e">
        <f>IF(AND(BOM!#REF!&lt;&gt;"",BOM!#REF!=""),BOM!#REF!,"")</f>
        <v>#REF!</v>
      </c>
      <c r="C81" s="32" t="e">
        <f>IF(AND(BOM!#REF!&lt;&gt;"DNP",BOM!#REF!&gt;0),BOM!#REF!,"")</f>
        <v>#REF!</v>
      </c>
    </row>
    <row r="82" spans="1:3" x14ac:dyDescent="0.2">
      <c r="A82" s="12" t="e">
        <f>IF(AND(BOM!#REF!&lt;&gt;"",BOM!#REF!&lt;&gt;""),BOM!#REF!,"")</f>
        <v>#REF!</v>
      </c>
      <c r="B82" s="31" t="e">
        <f>IF(AND(BOM!#REF!&lt;&gt;"",BOM!#REF!=""),BOM!#REF!,"")</f>
        <v>#REF!</v>
      </c>
      <c r="C82" s="32" t="e">
        <f>IF(AND(BOM!#REF!&lt;&gt;"DNP",BOM!#REF!&gt;0),BOM!#REF!,"")</f>
        <v>#REF!</v>
      </c>
    </row>
    <row r="83" spans="1:3" x14ac:dyDescent="0.2">
      <c r="A83" s="12" t="e">
        <f>IF(AND(BOM!#REF!&lt;&gt;"",BOM!#REF!&lt;&gt;""),BOM!#REF!,"")</f>
        <v>#REF!</v>
      </c>
      <c r="B83" s="31" t="e">
        <f>IF(AND(BOM!#REF!&lt;&gt;"",BOM!#REF!=""),BOM!#REF!,"")</f>
        <v>#REF!</v>
      </c>
      <c r="C83" s="32" t="e">
        <f>IF(AND(BOM!#REF!&lt;&gt;"DNP",BOM!#REF!&gt;0),BOM!#REF!,"")</f>
        <v>#REF!</v>
      </c>
    </row>
    <row r="84" spans="1:3" x14ac:dyDescent="0.2">
      <c r="A84" s="12" t="e">
        <f>IF(AND(BOM!#REF!&lt;&gt;"",BOM!#REF!&lt;&gt;""),BOM!#REF!,"")</f>
        <v>#REF!</v>
      </c>
      <c r="B84" s="31" t="e">
        <f>IF(AND(BOM!#REF!&lt;&gt;"",BOM!#REF!=""),BOM!#REF!,"")</f>
        <v>#REF!</v>
      </c>
      <c r="C84" s="32" t="e">
        <f>IF(AND(BOM!#REF!&lt;&gt;"DNP",BOM!#REF!&gt;0),BOM!#REF!,"")</f>
        <v>#REF!</v>
      </c>
    </row>
    <row r="85" spans="1:3" x14ac:dyDescent="0.2">
      <c r="A85" s="12" t="e">
        <f>IF(AND(BOM!#REF!&lt;&gt;"",BOM!#REF!&lt;&gt;""),BOM!#REF!,"")</f>
        <v>#REF!</v>
      </c>
      <c r="B85" s="31" t="e">
        <f>IF(AND(BOM!#REF!&lt;&gt;"",BOM!#REF!=""),BOM!#REF!,"")</f>
        <v>#REF!</v>
      </c>
      <c r="C85" s="32" t="e">
        <f>IF(AND(BOM!#REF!&lt;&gt;"DNP",BOM!#REF!&gt;0),BOM!#REF!,"")</f>
        <v>#REF!</v>
      </c>
    </row>
    <row r="86" spans="1:3" x14ac:dyDescent="0.2">
      <c r="A86" s="12" t="e">
        <f>IF(AND(BOM!#REF!&lt;&gt;"",BOM!#REF!&lt;&gt;""),BOM!#REF!,"")</f>
        <v>#REF!</v>
      </c>
      <c r="B86" s="31" t="e">
        <f>IF(AND(BOM!#REF!&lt;&gt;"",BOM!#REF!=""),BOM!#REF!,"")</f>
        <v>#REF!</v>
      </c>
      <c r="C86" s="32" t="e">
        <f>IF(AND(BOM!#REF!&lt;&gt;"DNP",BOM!#REF!&gt;0),BOM!#REF!,"")</f>
        <v>#REF!</v>
      </c>
    </row>
    <row r="87" spans="1:3" x14ac:dyDescent="0.2">
      <c r="A87" s="12" t="e">
        <f>IF(AND(BOM!#REF!&lt;&gt;"",BOM!#REF!&lt;&gt;""),BOM!#REF!,"")</f>
        <v>#REF!</v>
      </c>
      <c r="B87" s="31" t="e">
        <f>IF(AND(BOM!#REF!&lt;&gt;"",BOM!#REF!=""),BOM!#REF!,"")</f>
        <v>#REF!</v>
      </c>
      <c r="C87" s="32" t="e">
        <f>IF(AND(BOM!#REF!&lt;&gt;"DNP",BOM!#REF!&gt;0),BOM!#REF!,"")</f>
        <v>#REF!</v>
      </c>
    </row>
    <row r="88" spans="1:3" x14ac:dyDescent="0.2">
      <c r="A88" s="12" t="e">
        <f>IF(AND(BOM!#REF!&lt;&gt;"",BOM!#REF!&lt;&gt;""),BOM!#REF!,"")</f>
        <v>#REF!</v>
      </c>
      <c r="B88" s="31" t="e">
        <f>IF(AND(BOM!#REF!&lt;&gt;"",BOM!#REF!=""),BOM!#REF!,"")</f>
        <v>#REF!</v>
      </c>
      <c r="C88" s="32" t="e">
        <f>IF(AND(BOM!#REF!&lt;&gt;"DNP",BOM!#REF!&gt;0),BOM!#REF!,"")</f>
        <v>#REF!</v>
      </c>
    </row>
    <row r="89" spans="1:3" x14ac:dyDescent="0.2">
      <c r="A89" s="12" t="e">
        <f>IF(AND(BOM!#REF!&lt;&gt;"",BOM!#REF!&lt;&gt;""),BOM!#REF!,"")</f>
        <v>#REF!</v>
      </c>
      <c r="B89" s="31" t="e">
        <f>IF(AND(BOM!#REF!&lt;&gt;"",BOM!#REF!=""),BOM!#REF!,"")</f>
        <v>#REF!</v>
      </c>
      <c r="C89" s="32" t="e">
        <f>IF(AND(BOM!#REF!&lt;&gt;"DNP",BOM!#REF!&gt;0),BOM!#REF!,"")</f>
        <v>#REF!</v>
      </c>
    </row>
    <row r="90" spans="1:3" x14ac:dyDescent="0.2">
      <c r="A90" s="12" t="e">
        <f>IF(AND(BOM!#REF!&lt;&gt;"",BOM!#REF!&lt;&gt;""),BOM!#REF!,"")</f>
        <v>#REF!</v>
      </c>
      <c r="B90" s="31" t="e">
        <f>IF(AND(BOM!#REF!&lt;&gt;"",BOM!#REF!=""),BOM!#REF!,"")</f>
        <v>#REF!</v>
      </c>
      <c r="C90" s="32" t="e">
        <f>IF(AND(BOM!#REF!&lt;&gt;"DNP",BOM!#REF!&gt;0),BOM!#REF!,"")</f>
        <v>#REF!</v>
      </c>
    </row>
    <row r="91" spans="1:3" x14ac:dyDescent="0.2">
      <c r="A91" s="12" t="e">
        <f>IF(AND(BOM!#REF!&lt;&gt;"",BOM!#REF!&lt;&gt;""),BOM!#REF!,"")</f>
        <v>#REF!</v>
      </c>
      <c r="B91" s="31" t="e">
        <f>IF(AND(BOM!#REF!&lt;&gt;"",BOM!#REF!=""),BOM!#REF!,"")</f>
        <v>#REF!</v>
      </c>
      <c r="C91" s="32" t="e">
        <f>IF(AND(BOM!#REF!&lt;&gt;"DNP",BOM!#REF!&gt;0),BOM!#REF!,"")</f>
        <v>#REF!</v>
      </c>
    </row>
    <row r="92" spans="1:3" x14ac:dyDescent="0.2">
      <c r="A92" s="12" t="e">
        <f>IF(AND(BOM!#REF!&lt;&gt;"",BOM!#REF!&lt;&gt;""),BOM!#REF!,"")</f>
        <v>#REF!</v>
      </c>
      <c r="B92" s="31" t="e">
        <f>IF(AND(BOM!#REF!&lt;&gt;"",BOM!#REF!=""),BOM!#REF!,"")</f>
        <v>#REF!</v>
      </c>
      <c r="C92" s="32" t="e">
        <f>IF(AND(BOM!#REF!&lt;&gt;"DNP",BOM!#REF!&gt;0),BOM!#REF!,"")</f>
        <v>#REF!</v>
      </c>
    </row>
    <row r="93" spans="1:3" x14ac:dyDescent="0.2">
      <c r="A93" s="12" t="e">
        <f>IF(AND(BOM!#REF!&lt;&gt;"",BOM!#REF!&lt;&gt;""),BOM!#REF!,"")</f>
        <v>#REF!</v>
      </c>
      <c r="B93" s="31" t="e">
        <f>IF(AND(BOM!#REF!&lt;&gt;"",BOM!#REF!=""),BOM!#REF!,"")</f>
        <v>#REF!</v>
      </c>
      <c r="C93" s="32" t="e">
        <f>IF(AND(BOM!#REF!&lt;&gt;"DNP",BOM!#REF!&gt;0),BOM!#REF!,"")</f>
        <v>#REF!</v>
      </c>
    </row>
    <row r="94" spans="1:3" x14ac:dyDescent="0.2">
      <c r="A94" s="12" t="e">
        <f>IF(AND(BOM!#REF!&lt;&gt;"",BOM!#REF!&lt;&gt;""),BOM!#REF!,"")</f>
        <v>#REF!</v>
      </c>
      <c r="B94" s="31" t="e">
        <f>IF(AND(BOM!#REF!&lt;&gt;"",BOM!#REF!=""),BOM!#REF!,"")</f>
        <v>#REF!</v>
      </c>
      <c r="C94" s="32" t="e">
        <f>IF(AND(BOM!#REF!&lt;&gt;"DNP",BOM!#REF!&gt;0),BOM!#REF!,"")</f>
        <v>#REF!</v>
      </c>
    </row>
    <row r="95" spans="1:3" x14ac:dyDescent="0.2">
      <c r="A95" s="12" t="e">
        <f>IF(AND(BOM!#REF!&lt;&gt;"",BOM!#REF!&lt;&gt;""),BOM!#REF!,"")</f>
        <v>#REF!</v>
      </c>
      <c r="B95" s="31" t="e">
        <f>IF(AND(BOM!#REF!&lt;&gt;"",BOM!#REF!=""),BOM!#REF!,"")</f>
        <v>#REF!</v>
      </c>
      <c r="C95" s="32" t="e">
        <f>IF(AND(BOM!#REF!&lt;&gt;"DNP",BOM!#REF!&gt;0),BOM!#REF!,"")</f>
        <v>#REF!</v>
      </c>
    </row>
    <row r="96" spans="1:3" x14ac:dyDescent="0.2">
      <c r="A96" s="12" t="e">
        <f>IF(AND(BOM!#REF!&lt;&gt;"",BOM!#REF!&lt;&gt;""),BOM!#REF!,"")</f>
        <v>#REF!</v>
      </c>
      <c r="B96" s="31" t="e">
        <f>IF(AND(BOM!#REF!&lt;&gt;"",BOM!#REF!=""),BOM!#REF!,"")</f>
        <v>#REF!</v>
      </c>
      <c r="C96" s="32" t="e">
        <f>IF(AND(BOM!#REF!&lt;&gt;"DNP",BOM!#REF!&gt;0),BOM!#REF!,"")</f>
        <v>#REF!</v>
      </c>
    </row>
    <row r="97" spans="1:3" x14ac:dyDescent="0.2">
      <c r="A97" s="12" t="e">
        <f>IF(AND(BOM!#REF!&lt;&gt;"",BOM!#REF!&lt;&gt;""),BOM!#REF!,"")</f>
        <v>#REF!</v>
      </c>
      <c r="B97" s="31" t="e">
        <f>IF(AND(BOM!#REF!&lt;&gt;"",BOM!#REF!=""),BOM!#REF!,"")</f>
        <v>#REF!</v>
      </c>
      <c r="C97" s="32" t="e">
        <f>IF(AND(BOM!#REF!&lt;&gt;"DNP",BOM!#REF!&gt;0),BOM!#REF!,"")</f>
        <v>#REF!</v>
      </c>
    </row>
    <row r="98" spans="1:3" x14ac:dyDescent="0.2">
      <c r="A98" s="12" t="e">
        <f>IF(AND(BOM!#REF!&lt;&gt;"",BOM!#REF!&lt;&gt;""),BOM!#REF!,"")</f>
        <v>#REF!</v>
      </c>
      <c r="B98" s="31" t="e">
        <f>IF(AND(BOM!#REF!&lt;&gt;"",BOM!#REF!=""),BOM!#REF!,"")</f>
        <v>#REF!</v>
      </c>
      <c r="C98" s="32" t="e">
        <f>IF(AND(BOM!#REF!&lt;&gt;"DNP",BOM!#REF!&gt;0),BOM!#REF!,"")</f>
        <v>#REF!</v>
      </c>
    </row>
    <row r="99" spans="1:3" x14ac:dyDescent="0.2">
      <c r="A99" s="12" t="e">
        <f>IF(AND(BOM!#REF!&lt;&gt;"",BOM!#REF!&lt;&gt;""),BOM!#REF!,"")</f>
        <v>#REF!</v>
      </c>
      <c r="B99" s="31" t="e">
        <f>IF(AND(BOM!#REF!&lt;&gt;"",BOM!#REF!=""),BOM!#REF!,"")</f>
        <v>#REF!</v>
      </c>
      <c r="C99" s="32" t="e">
        <f>IF(AND(BOM!#REF!&lt;&gt;"DNP",BOM!#REF!&gt;0),BOM!#REF!,"")</f>
        <v>#REF!</v>
      </c>
    </row>
    <row r="100" spans="1:3" x14ac:dyDescent="0.2">
      <c r="A100" s="14" t="e">
        <f>IF(AND(BOM!#REF!&lt;&gt;"",BOM!#REF!&lt;&gt;""),BOM!#REF!,"")</f>
        <v>#REF!</v>
      </c>
      <c r="B100" s="33" t="e">
        <f>IF(AND(BOM!#REF!&lt;&gt;"",BOM!#REF!=""),BOM!#REF!,"")</f>
        <v>#REF!</v>
      </c>
      <c r="C100" s="34" t="e">
        <f>IF(AND(BOM!#REF!&lt;&gt;"DNP",BOM!#REF!&gt;0),BOM!#REF!,"")</f>
        <v>#REF!</v>
      </c>
    </row>
    <row r="101" spans="1:3" x14ac:dyDescent="0.2">
      <c r="A101" s="11">
        <f>BOM!Q27</f>
        <v>0</v>
      </c>
      <c r="B101" s="37" t="s">
        <v>18</v>
      </c>
      <c r="C101" s="38"/>
    </row>
    <row r="102" spans="1:3" x14ac:dyDescent="0.2">
      <c r="A102" s="14">
        <f>BOM!R28</f>
        <v>0</v>
      </c>
      <c r="B102" s="39" t="s">
        <v>21</v>
      </c>
      <c r="C102" s="40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>
      <selection activeCell="K35" sqref="K35"/>
    </sheetView>
  </sheetViews>
  <sheetFormatPr defaultRowHeight="11.25" x14ac:dyDescent="0.2"/>
  <cols>
    <col min="1" max="1" width="16.7109375" style="1" customWidth="1"/>
    <col min="2" max="2" width="14.7109375" style="1" customWidth="1"/>
    <col min="3" max="3" width="19.42578125" style="1" bestFit="1" customWidth="1"/>
    <col min="4" max="4" width="22.7109375" style="1" customWidth="1"/>
    <col min="5" max="7" width="10.7109375" style="2" customWidth="1"/>
    <col min="8" max="16384" width="9.140625" style="1"/>
  </cols>
  <sheetData>
    <row r="1" spans="1:14" x14ac:dyDescent="0.2">
      <c r="A1" s="47" t="s">
        <v>49</v>
      </c>
      <c r="B1" s="37" t="s">
        <v>45</v>
      </c>
      <c r="C1" s="37" t="s">
        <v>50</v>
      </c>
      <c r="D1" s="37" t="s">
        <v>46</v>
      </c>
      <c r="E1" s="48" t="s">
        <v>51</v>
      </c>
      <c r="F1" s="48" t="s">
        <v>52</v>
      </c>
      <c r="G1" s="48" t="s">
        <v>53</v>
      </c>
    </row>
    <row r="2" spans="1:14" x14ac:dyDescent="0.2">
      <c r="A2" s="46" t="str">
        <f>IF(AND(BOM!F5&lt;&gt;"",BOM!L5=""),BOM!F5,"")</f>
        <v>445-1293-6-ND </v>
      </c>
      <c r="B2" s="31" t="str">
        <f>IF(AND(BOM!F5&lt;&gt;"",BOM!L5=""),BOM!H5,"")</f>
        <v>TDK Corporation</v>
      </c>
      <c r="C2" s="31" t="str">
        <f>IF(AND(BOM!F5&lt;&gt;"",BOM!L5=""),BOM!I5,"")</f>
        <v>C1608C0G1H102J080AA</v>
      </c>
      <c r="D2" s="31" t="str">
        <f>IF(AND(BOM!M5&lt;&gt;"DNP",BOM!B5&gt;0),BOM!C5,"")</f>
        <v>C1,C4</v>
      </c>
      <c r="E2" s="45">
        <f>IF(AND(BOM!O5&lt;&gt;"",BOM!F5&lt;&gt;""),BOM!O5,"")</f>
        <v>3</v>
      </c>
      <c r="F2" s="50"/>
      <c r="G2" s="51"/>
    </row>
    <row r="3" spans="1:14" x14ac:dyDescent="0.2">
      <c r="A3" s="46" t="str">
        <f>IF(AND(BOM!F6&lt;&gt;"",BOM!L6=""),BOM!F6,"")</f>
        <v>445-1269-1-ND</v>
      </c>
      <c r="B3" s="31" t="str">
        <f>IF(AND(BOM!F6&lt;&gt;"",BOM!L6=""),BOM!H6,"")</f>
        <v>TDK Corporation</v>
      </c>
      <c r="C3" s="31" t="str">
        <f>IF(AND(BOM!F6&lt;&gt;"",BOM!L6=""),BOM!I6,"")</f>
        <v>C1608C0G1H100D080AA</v>
      </c>
      <c r="D3" s="31" t="str">
        <f>IF(AND(BOM!M6&lt;&gt;"DNP",BOM!B6&gt;0),BOM!C6,"")</f>
        <v>C2,C3</v>
      </c>
      <c r="E3" s="45">
        <f>IF(AND(BOM!O6&lt;&gt;"",BOM!F6&lt;&gt;""),BOM!O6,"")</f>
        <v>1</v>
      </c>
      <c r="F3" s="50"/>
      <c r="G3" s="51"/>
    </row>
    <row r="4" spans="1:14" ht="12.75" x14ac:dyDescent="0.2">
      <c r="A4" s="46" t="str">
        <f>IF(AND(BOM!F7&lt;&gt;"",BOM!L7=""),BOM!F7,"")</f>
        <v>445-1314-1-ND</v>
      </c>
      <c r="B4" s="31" t="str">
        <f>IF(AND(BOM!F7&lt;&gt;"",BOM!L7=""),BOM!H7,"")</f>
        <v>TDK Corporation</v>
      </c>
      <c r="C4" s="31" t="str">
        <f>IF(AND(BOM!F7&lt;&gt;"",BOM!L7=""),BOM!I7,"")</f>
        <v>C1608X7R1H104K080AA</v>
      </c>
      <c r="D4" s="31" t="str">
        <f>IF(AND(BOM!M7&lt;&gt;"DNP",BOM!B7&gt;0),BOM!C7,"")</f>
        <v>C5</v>
      </c>
      <c r="E4" s="45">
        <f>IF(AND(BOM!O7&lt;&gt;"",BOM!F7&lt;&gt;""),BOM!O7,"")</f>
        <v>1</v>
      </c>
      <c r="F4" s="50"/>
      <c r="G4" s="51"/>
      <c r="H4" s="35" t="s">
        <v>31</v>
      </c>
      <c r="I4" s="36"/>
      <c r="J4" s="36"/>
      <c r="K4" s="36"/>
      <c r="L4" s="36"/>
      <c r="M4" s="36"/>
      <c r="N4" s="36"/>
    </row>
    <row r="5" spans="1:14" x14ac:dyDescent="0.2">
      <c r="A5" s="46" t="str">
        <f>IF(AND(BOM!F8&lt;&gt;"",BOM!L8=""),BOM!F8,"")</f>
        <v>399-1170-1-ND</v>
      </c>
      <c r="B5" s="31" t="str">
        <f>IF(AND(BOM!F8&lt;&gt;"",BOM!L8=""),BOM!H8,"")</f>
        <v>Kemet</v>
      </c>
      <c r="C5" s="31" t="str">
        <f>IF(AND(BOM!F8&lt;&gt;"",BOM!L8=""),BOM!I8,"")</f>
        <v>C0805C104K5RACTU</v>
      </c>
      <c r="D5" s="31" t="str">
        <f>IF(AND(BOM!M8&lt;&gt;"DNP",BOM!B8&gt;0),BOM!C8,"")</f>
        <v>C6</v>
      </c>
      <c r="E5" s="45">
        <f>IF(AND(BOM!O8&lt;&gt;"",BOM!F8&lt;&gt;""),BOM!O8,"")</f>
        <v>1</v>
      </c>
      <c r="F5" s="50"/>
      <c r="G5" s="51"/>
      <c r="H5" s="36" t="s">
        <v>38</v>
      </c>
      <c r="I5" s="36"/>
      <c r="J5" s="36"/>
      <c r="K5" s="36"/>
      <c r="L5" s="36"/>
      <c r="M5" s="36"/>
      <c r="N5" s="36"/>
    </row>
    <row r="6" spans="1:14" x14ac:dyDescent="0.2">
      <c r="A6" s="46" t="str">
        <f>IF(AND(BOM!F9&lt;&gt;"",BOM!L9=""),BOM!F9,"")</f>
        <v>ED7150-ND</v>
      </c>
      <c r="B6" s="31" t="str">
        <f>IF(AND(BOM!F9&lt;&gt;"",BOM!L9=""),BOM!H9,"")</f>
        <v>Mill-Max Manufacturing Corp.</v>
      </c>
      <c r="C6" s="31" t="str">
        <f>IF(AND(BOM!F9&lt;&gt;"",BOM!L9=""),BOM!I9,"")</f>
        <v>801-93-050-10-001000</v>
      </c>
      <c r="D6" s="31" t="str">
        <f>IF(AND(BOM!M9&lt;&gt;"DNP",BOM!B9&gt;0),BOM!C9,"")</f>
        <v>J1</v>
      </c>
      <c r="E6" s="45">
        <f>IF(AND(BOM!O9&lt;&gt;"",BOM!F9&lt;&gt;""),BOM!O9,"")</f>
        <v>1</v>
      </c>
      <c r="F6" s="50"/>
      <c r="G6" s="51"/>
      <c r="H6" s="36" t="s">
        <v>47</v>
      </c>
      <c r="I6" s="36"/>
      <c r="J6" s="36"/>
      <c r="K6" s="36"/>
      <c r="L6" s="36"/>
      <c r="M6" s="36"/>
      <c r="N6" s="36"/>
    </row>
    <row r="7" spans="1:14" x14ac:dyDescent="0.2">
      <c r="A7" s="46" t="str">
        <f>IF(AND(BOM!F10&lt;&gt;"",BOM!L10=""),BOM!F10,"")</f>
        <v>8191K-ND</v>
      </c>
      <c r="B7" s="31" t="str">
        <f>IF(AND(BOM!F10&lt;&gt;"",BOM!L10=""),BOM!H10,"")</f>
        <v>Keystone Electronics</v>
      </c>
      <c r="C7" s="31">
        <f>IF(AND(BOM!F10&lt;&gt;"",BOM!L10=""),BOM!I10,"")</f>
        <v>8191</v>
      </c>
      <c r="D7" s="31" t="str">
        <f>IF(AND(BOM!M10&lt;&gt;"DNP",BOM!B10&gt;0),BOM!C10,"")</f>
        <v>NSOURCE,NLOAD,LINE</v>
      </c>
      <c r="E7" s="45">
        <f>IF(AND(BOM!O10&lt;&gt;"",BOM!F10&lt;&gt;""),BOM!O10,"")</f>
        <v>3</v>
      </c>
      <c r="F7" s="50"/>
      <c r="G7" s="51"/>
      <c r="H7" s="36" t="s">
        <v>65</v>
      </c>
      <c r="I7" s="36"/>
      <c r="J7" s="36"/>
      <c r="K7" s="36"/>
      <c r="L7" s="36"/>
      <c r="M7" s="36"/>
      <c r="N7" s="36"/>
    </row>
    <row r="8" spans="1:14" x14ac:dyDescent="0.2">
      <c r="A8" s="46" t="str">
        <f>IF(AND(BOM!F11&lt;&gt;"",BOM!L11=""),BOM!F11,"")</f>
        <v/>
      </c>
      <c r="B8" s="31" t="str">
        <f>IF(AND(BOM!F11&lt;&gt;"",BOM!L11=""),BOM!H11,"")</f>
        <v/>
      </c>
      <c r="C8" s="31" t="str">
        <f>IF(AND(BOM!F11&lt;&gt;"",BOM!L11=""),BOM!I11,"")</f>
        <v/>
      </c>
      <c r="D8" s="31" t="str">
        <f>IF(AND(BOM!M11&lt;&gt;"DNP",BOM!B11&gt;0),BOM!C11,"")</f>
        <v/>
      </c>
      <c r="E8" s="45" t="str">
        <f>IF(AND(BOM!O11&lt;&gt;"",BOM!F11&lt;&gt;""),BOM!O11,"")</f>
        <v/>
      </c>
      <c r="F8" s="50"/>
      <c r="G8" s="51"/>
      <c r="H8" s="36" t="s">
        <v>66</v>
      </c>
      <c r="I8" s="36"/>
      <c r="J8" s="36"/>
      <c r="K8" s="36"/>
      <c r="L8" s="36"/>
      <c r="M8" s="36"/>
      <c r="N8" s="36"/>
    </row>
    <row r="9" spans="1:14" x14ac:dyDescent="0.2">
      <c r="A9" s="46" t="str">
        <f>IF(AND(BOM!F12&lt;&gt;"",BOM!L12=""),BOM!F12,"")</f>
        <v>A102197CT-ND
Populate with 0 Ohm R</v>
      </c>
      <c r="B9" s="31" t="str">
        <f>IF(AND(BOM!F12&lt;&gt;"",BOM!L12=""),BOM!H12,"")</f>
        <v>TE Connectivity</v>
      </c>
      <c r="C9" s="31" t="str">
        <f>IF(AND(BOM!F12&lt;&gt;"",BOM!L12=""),BOM!I12,"")</f>
        <v>2-1624117-0</v>
      </c>
      <c r="D9" s="31" t="str">
        <f>IF(AND(BOM!M12&lt;&gt;"DNP",BOM!B12&gt;0),BOM!C12,"")</f>
        <v>L1, L3</v>
      </c>
      <c r="E9" s="45">
        <f>IF(AND(BOM!O12&lt;&gt;"",BOM!F12&lt;&gt;""),BOM!O12,"")</f>
        <v>2</v>
      </c>
      <c r="F9" s="50"/>
      <c r="G9" s="51"/>
      <c r="H9" s="36" t="s">
        <v>67</v>
      </c>
      <c r="I9" s="36"/>
      <c r="J9" s="36"/>
      <c r="K9" s="36"/>
      <c r="L9" s="36"/>
      <c r="M9" s="36"/>
      <c r="N9" s="36"/>
    </row>
    <row r="10" spans="1:14" x14ac:dyDescent="0.2">
      <c r="A10" s="46" t="str">
        <f>IF(AND(BOM!F14&lt;&gt;"",BOM!L14=""),BOM!F14,"")</f>
        <v/>
      </c>
      <c r="B10" s="31" t="str">
        <f>IF(AND(BOM!F14&lt;&gt;"",BOM!L14=""),BOM!H14,"")</f>
        <v/>
      </c>
      <c r="C10" s="31" t="str">
        <f>IF(AND(BOM!F14&lt;&gt;"",BOM!L14=""),BOM!I14,"")</f>
        <v/>
      </c>
      <c r="D10" s="31" t="str">
        <f>IF(AND(BOM!M14&lt;&gt;"DNP",BOM!B14&gt;0),BOM!C14,"")</f>
        <v/>
      </c>
      <c r="E10" s="45" t="str">
        <f>IF(AND(BOM!O14&lt;&gt;"",BOM!F14&lt;&gt;""),BOM!O14,"")</f>
        <v/>
      </c>
      <c r="F10" s="50"/>
      <c r="G10" s="51"/>
      <c r="H10" s="36"/>
      <c r="I10" s="36"/>
      <c r="J10" s="36"/>
      <c r="K10" s="36"/>
      <c r="L10" s="36"/>
      <c r="M10" s="36"/>
      <c r="N10" s="36"/>
    </row>
    <row r="11" spans="1:14" x14ac:dyDescent="0.2">
      <c r="A11" s="46" t="str">
        <f>IF(AND(BOM!F15&lt;&gt;"",BOM!L15=""),BOM!F15,"")</f>
        <v>RG16P750BCT-ND</v>
      </c>
      <c r="B11" s="31" t="str">
        <f>IF(AND(BOM!F15&lt;&gt;"",BOM!L15=""),BOM!H15,"")</f>
        <v>Susumu</v>
      </c>
      <c r="C11" s="31" t="str">
        <f>IF(AND(BOM!F15&lt;&gt;"",BOM!L15=""),BOM!I15,"")</f>
        <v>RG1608P-751-B-T5</v>
      </c>
      <c r="D11" s="31" t="str">
        <f>IF(AND(BOM!M15&lt;&gt;"DNP",BOM!B15&gt;0),BOM!C15,"")</f>
        <v>R1</v>
      </c>
      <c r="E11" s="45">
        <f>IF(AND(BOM!O15&lt;&gt;"",BOM!F15&lt;&gt;""),BOM!O15,"")</f>
        <v>3</v>
      </c>
      <c r="F11" s="50"/>
      <c r="G11" s="51"/>
      <c r="H11" s="57" t="s">
        <v>48</v>
      </c>
      <c r="I11" s="36"/>
      <c r="J11" s="36"/>
      <c r="K11" s="36"/>
      <c r="L11" s="36"/>
      <c r="M11" s="36"/>
      <c r="N11" s="36"/>
    </row>
    <row r="12" spans="1:14" x14ac:dyDescent="0.2">
      <c r="A12" s="46" t="str">
        <f>IF(AND(BOM!F16&lt;&gt;"",BOM!L16=""),BOM!F16,"")</f>
        <v/>
      </c>
      <c r="B12" s="31" t="str">
        <f>IF(AND(BOM!F16&lt;&gt;"",BOM!L16=""),BOM!H16,"")</f>
        <v/>
      </c>
      <c r="C12" s="31" t="str">
        <f>IF(AND(BOM!F16&lt;&gt;"",BOM!L16=""),BOM!I16,"")</f>
        <v/>
      </c>
      <c r="D12" s="31" t="str">
        <f>IF(AND(BOM!M16&lt;&gt;"DNP",BOM!B16&gt;0),BOM!C16,"")</f>
        <v>R2,R3</v>
      </c>
      <c r="E12" s="45" t="str">
        <f>IF(AND(BOM!O16&lt;&gt;"",BOM!F16&lt;&gt;""),BOM!O16,"")</f>
        <v/>
      </c>
      <c r="F12" s="50"/>
      <c r="G12" s="51"/>
      <c r="H12" s="36" t="s">
        <v>54</v>
      </c>
      <c r="I12" s="36"/>
      <c r="J12" s="36"/>
      <c r="K12" s="36"/>
      <c r="L12" s="36"/>
      <c r="M12" s="36"/>
      <c r="N12" s="36"/>
    </row>
    <row r="13" spans="1:14" x14ac:dyDescent="0.2">
      <c r="A13" s="46" t="str">
        <f>IF(AND(BOM!F17&lt;&gt;"",BOM!L17=""),BOM!F17,"")</f>
        <v>P10.0KHCT-ND</v>
      </c>
      <c r="B13" s="31" t="str">
        <f>IF(AND(BOM!F17&lt;&gt;"",BOM!L17=""),BOM!H17,"")</f>
        <v>Panasonic</v>
      </c>
      <c r="C13" s="31" t="str">
        <f>IF(AND(BOM!F17&lt;&gt;"",BOM!L17=""),BOM!I17,"")</f>
        <v>ERJ-3EKF1002V</v>
      </c>
      <c r="D13" s="31" t="str">
        <f>IF(AND(BOM!M17&lt;&gt;"DNP",BOM!B17&gt;0),BOM!C17,"")</f>
        <v>R5,R8</v>
      </c>
      <c r="E13" s="45">
        <f>IF(AND(BOM!O17&lt;&gt;"",BOM!F17&lt;&gt;""),BOM!O17,"")</f>
        <v>2</v>
      </c>
      <c r="F13" s="50"/>
      <c r="G13" s="51"/>
      <c r="H13" s="36" t="s">
        <v>55</v>
      </c>
      <c r="I13" s="36"/>
      <c r="J13" s="36"/>
      <c r="K13" s="36"/>
      <c r="L13" s="36"/>
      <c r="M13" s="36"/>
      <c r="N13" s="36"/>
    </row>
    <row r="14" spans="1:14" x14ac:dyDescent="0.2">
      <c r="A14" s="46" t="str">
        <f>IF(AND(BOM!F18&lt;&gt;"",BOM!L18=""),BOM!F18,"")</f>
        <v>696-1181-1-ND</v>
      </c>
      <c r="B14" s="31" t="str">
        <f>IF(AND(BOM!F18&lt;&gt;"",BOM!L18=""),BOM!H18,"")</f>
        <v>Riedon</v>
      </c>
      <c r="C14" s="31" t="str">
        <f>IF(AND(BOM!F18&lt;&gt;"",BOM!L18=""),BOM!I18,"")</f>
        <v>CSR2512B0R004F</v>
      </c>
      <c r="D14" s="31" t="str">
        <f>IF(AND(BOM!M18&lt;&gt;"DNP",BOM!B18&gt;0),BOM!C18,"")</f>
        <v>R6</v>
      </c>
      <c r="E14" s="45">
        <f>IF(AND(BOM!O18&lt;&gt;"",BOM!F18&lt;&gt;""),BOM!O18,"")</f>
        <v>1</v>
      </c>
      <c r="F14" s="50"/>
      <c r="G14" s="51"/>
      <c r="H14" s="36" t="s">
        <v>56</v>
      </c>
      <c r="I14" s="36"/>
      <c r="J14" s="36"/>
      <c r="K14" s="36"/>
      <c r="L14" s="36"/>
      <c r="M14" s="36"/>
      <c r="N14" s="36"/>
    </row>
    <row r="15" spans="1:14" x14ac:dyDescent="0.2">
      <c r="A15" s="46" t="str">
        <f>IF(AND(BOM!F19&lt;&gt;"",BOM!L19=""),BOM!F19,"")</f>
        <v/>
      </c>
      <c r="B15" s="31" t="str">
        <f>IF(AND(BOM!F19&lt;&gt;"",BOM!L19=""),BOM!H19,"")</f>
        <v/>
      </c>
      <c r="C15" s="31" t="str">
        <f>IF(AND(BOM!F19&lt;&gt;"",BOM!L19=""),BOM!I19,"")</f>
        <v/>
      </c>
      <c r="D15" s="31" t="str">
        <f>IF(AND(BOM!M19&lt;&gt;"DNP",BOM!B19&gt;0),BOM!C19,"")</f>
        <v/>
      </c>
      <c r="E15" s="45" t="str">
        <f>IF(AND(BOM!O19&lt;&gt;"",BOM!F19&lt;&gt;""),BOM!O19,"")</f>
        <v/>
      </c>
      <c r="F15" s="50"/>
      <c r="G15" s="51"/>
      <c r="H15" s="36" t="s">
        <v>57</v>
      </c>
      <c r="I15" s="36"/>
      <c r="J15" s="36"/>
      <c r="K15" s="36"/>
      <c r="L15" s="36"/>
      <c r="M15" s="36"/>
      <c r="N15" s="36"/>
    </row>
    <row r="16" spans="1:14" x14ac:dyDescent="0.2">
      <c r="A16" s="46" t="str">
        <f>IF(AND(BOM!F20&lt;&gt;"",BOM!L20=""),BOM!F20,"")</f>
        <v/>
      </c>
      <c r="B16" s="31" t="str">
        <f>IF(AND(BOM!F20&lt;&gt;"",BOM!L20=""),BOM!H20,"")</f>
        <v/>
      </c>
      <c r="C16" s="31" t="str">
        <f>IF(AND(BOM!F20&lt;&gt;"",BOM!L20=""),BOM!I20,"")</f>
        <v/>
      </c>
      <c r="D16" s="31" t="str">
        <f>IF(AND(BOM!M20&lt;&gt;"DNP",BOM!B20&gt;0),BOM!C20,"")</f>
        <v>T1</v>
      </c>
      <c r="E16" s="45" t="str">
        <f>IF(AND(BOM!O20&lt;&gt;"",BOM!F20&lt;&gt;""),BOM!O20,"")</f>
        <v/>
      </c>
      <c r="F16" s="50"/>
      <c r="G16" s="51"/>
      <c r="H16" s="36" t="s">
        <v>58</v>
      </c>
      <c r="I16" s="36"/>
      <c r="J16" s="36"/>
      <c r="K16" s="36"/>
      <c r="L16" s="36"/>
      <c r="M16" s="36"/>
      <c r="N16" s="36"/>
    </row>
    <row r="17" spans="1:14" x14ac:dyDescent="0.2">
      <c r="A17" s="46" t="str">
        <f>IF(AND(BOM!F21&lt;&gt;"",BOM!L21=""),BOM!F21,"")</f>
        <v/>
      </c>
      <c r="B17" s="31" t="str">
        <f>IF(AND(BOM!F21&lt;&gt;"",BOM!L21=""),BOM!H21,"")</f>
        <v/>
      </c>
      <c r="C17" s="31" t="str">
        <f>IF(AND(BOM!F21&lt;&gt;"",BOM!L21=""),BOM!I21,"")</f>
        <v/>
      </c>
      <c r="D17" s="31" t="str">
        <f>IF(AND(BOM!M21&lt;&gt;"DNP",BOM!B21&gt;0),BOM!C21,"")</f>
        <v>U1</v>
      </c>
      <c r="E17" s="45" t="str">
        <f>IF(AND(BOM!O21&lt;&gt;"",BOM!F21&lt;&gt;""),BOM!O21,"")</f>
        <v/>
      </c>
      <c r="F17" s="50"/>
      <c r="G17" s="51"/>
      <c r="H17" s="36" t="s">
        <v>59</v>
      </c>
      <c r="I17" s="36"/>
      <c r="J17" s="36"/>
      <c r="K17" s="36"/>
      <c r="L17" s="36"/>
      <c r="M17" s="36"/>
      <c r="N17" s="36"/>
    </row>
    <row r="18" spans="1:14" x14ac:dyDescent="0.2">
      <c r="A18" s="46" t="str">
        <f>IF(AND(BOM!F22&lt;&gt;"",BOM!L22=""),BOM!F22,"")</f>
        <v>541-374HDKR-ND</v>
      </c>
      <c r="B18" s="31" t="str">
        <f>IF(AND(BOM!F22&lt;&gt;"",BOM!L22=""),BOM!H22,"")</f>
        <v>Vishay Dale</v>
      </c>
      <c r="C18" s="31" t="str">
        <f>IF(AND(BOM!F22&lt;&gt;"",BOM!L22=""),BOM!I22,"")</f>
        <v>CRCW0603374RFKEA</v>
      </c>
      <c r="D18" s="31" t="str">
        <f>IF(AND(BOM!M22&lt;&gt;"DNP",BOM!B22&gt;0),BOM!C22,"")</f>
        <v>R4,R7</v>
      </c>
      <c r="E18" s="45">
        <f>IF(AND(BOM!O22&lt;&gt;"",BOM!F22&lt;&gt;""),BOM!O22,"")</f>
        <v>2</v>
      </c>
      <c r="F18" s="50"/>
      <c r="G18" s="51"/>
      <c r="H18" s="36"/>
      <c r="I18" s="36"/>
      <c r="J18" s="36"/>
      <c r="K18" s="36"/>
      <c r="L18" s="36"/>
      <c r="M18" s="36"/>
      <c r="N18" s="36"/>
    </row>
    <row r="19" spans="1:14" x14ac:dyDescent="0.2">
      <c r="A19" s="46" t="e">
        <f>IF(AND(BOM!#REF!&lt;&gt;"",BOM!#REF!=""),BOM!#REF!,"")</f>
        <v>#REF!</v>
      </c>
      <c r="B19" s="31" t="e">
        <f>IF(AND(BOM!#REF!&lt;&gt;"",BOM!#REF!=""),BOM!#REF!,"")</f>
        <v>#REF!</v>
      </c>
      <c r="C19" s="31" t="e">
        <f>IF(AND(BOM!#REF!&lt;&gt;"",BOM!#REF!=""),BOM!#REF!,"")</f>
        <v>#REF!</v>
      </c>
      <c r="D19" s="31" t="e">
        <f>IF(AND(BOM!#REF!&lt;&gt;"DNP",BOM!#REF!&gt;0),BOM!#REF!,"")</f>
        <v>#REF!</v>
      </c>
      <c r="E19" s="45" t="e">
        <f>IF(AND(BOM!#REF!&lt;&gt;"",BOM!#REF!&lt;&gt;""),BOM!#REF!,"")</f>
        <v>#REF!</v>
      </c>
      <c r="F19" s="50"/>
      <c r="G19" s="51"/>
      <c r="H19" s="36" t="s">
        <v>60</v>
      </c>
      <c r="I19" s="36"/>
      <c r="J19" s="36"/>
      <c r="K19" s="36"/>
      <c r="L19" s="36"/>
      <c r="M19" s="36"/>
      <c r="N19" s="36"/>
    </row>
    <row r="20" spans="1:14" x14ac:dyDescent="0.2">
      <c r="A20" s="46" t="e">
        <f>IF(AND(BOM!#REF!&lt;&gt;"",BOM!#REF!=""),BOM!#REF!,"")</f>
        <v>#REF!</v>
      </c>
      <c r="B20" s="31" t="e">
        <f>IF(AND(BOM!#REF!&lt;&gt;"",BOM!#REF!=""),BOM!#REF!,"")</f>
        <v>#REF!</v>
      </c>
      <c r="C20" s="31" t="e">
        <f>IF(AND(BOM!#REF!&lt;&gt;"",BOM!#REF!=""),BOM!#REF!,"")</f>
        <v>#REF!</v>
      </c>
      <c r="D20" s="31" t="e">
        <f>IF(AND(BOM!#REF!&lt;&gt;"DNP",BOM!#REF!&gt;0),BOM!#REF!,"")</f>
        <v>#REF!</v>
      </c>
      <c r="E20" s="45" t="e">
        <f>IF(AND(BOM!#REF!&lt;&gt;"",BOM!#REF!&lt;&gt;""),BOM!#REF!,"")</f>
        <v>#REF!</v>
      </c>
      <c r="F20" s="50"/>
      <c r="G20" s="51"/>
      <c r="H20" s="36" t="s">
        <v>62</v>
      </c>
      <c r="I20" s="36"/>
      <c r="J20" s="36"/>
      <c r="K20" s="36"/>
      <c r="L20" s="36"/>
      <c r="M20" s="36"/>
      <c r="N20" s="36"/>
    </row>
    <row r="21" spans="1:14" x14ac:dyDescent="0.2">
      <c r="A21" s="46" t="e">
        <f>IF(AND(BOM!#REF!&lt;&gt;"",BOM!#REF!=""),BOM!#REF!,"")</f>
        <v>#REF!</v>
      </c>
      <c r="B21" s="31" t="e">
        <f>IF(AND(BOM!#REF!&lt;&gt;"",BOM!#REF!=""),BOM!#REF!,"")</f>
        <v>#REF!</v>
      </c>
      <c r="C21" s="31" t="e">
        <f>IF(AND(BOM!#REF!&lt;&gt;"",BOM!#REF!=""),BOM!#REF!,"")</f>
        <v>#REF!</v>
      </c>
      <c r="D21" s="31" t="e">
        <f>IF(AND(BOM!#REF!&lt;&gt;"DNP",BOM!#REF!&gt;0),BOM!#REF!,"")</f>
        <v>#REF!</v>
      </c>
      <c r="E21" s="45" t="e">
        <f>IF(AND(BOM!#REF!&lt;&gt;"",BOM!#REF!&lt;&gt;""),BOM!#REF!,"")</f>
        <v>#REF!</v>
      </c>
      <c r="F21" s="50"/>
      <c r="G21" s="51"/>
      <c r="H21" s="36" t="s">
        <v>63</v>
      </c>
      <c r="I21" s="36"/>
      <c r="J21" s="36"/>
      <c r="K21" s="36"/>
      <c r="L21" s="36"/>
      <c r="M21" s="36"/>
      <c r="N21" s="36"/>
    </row>
    <row r="22" spans="1:14" x14ac:dyDescent="0.2">
      <c r="A22" s="46" t="e">
        <f>IF(AND(BOM!#REF!&lt;&gt;"",BOM!#REF!=""),BOM!#REF!,"")</f>
        <v>#REF!</v>
      </c>
      <c r="B22" s="31" t="e">
        <f>IF(AND(BOM!#REF!&lt;&gt;"",BOM!#REF!=""),BOM!#REF!,"")</f>
        <v>#REF!</v>
      </c>
      <c r="C22" s="31" t="e">
        <f>IF(AND(BOM!#REF!&lt;&gt;"",BOM!#REF!=""),BOM!#REF!,"")</f>
        <v>#REF!</v>
      </c>
      <c r="D22" s="31" t="e">
        <f>IF(AND(BOM!#REF!&lt;&gt;"DNP",BOM!#REF!&gt;0),BOM!#REF!,"")</f>
        <v>#REF!</v>
      </c>
      <c r="E22" s="45" t="e">
        <f>IF(AND(BOM!#REF!&lt;&gt;"",BOM!#REF!&lt;&gt;""),BOM!#REF!,"")</f>
        <v>#REF!</v>
      </c>
      <c r="F22" s="50"/>
      <c r="G22" s="51"/>
      <c r="H22" s="36" t="s">
        <v>61</v>
      </c>
      <c r="I22" s="36"/>
      <c r="J22" s="36"/>
      <c r="K22" s="36"/>
      <c r="L22" s="36"/>
      <c r="M22" s="36"/>
      <c r="N22" s="36"/>
    </row>
    <row r="23" spans="1:14" x14ac:dyDescent="0.2">
      <c r="A23" s="46" t="e">
        <f>IF(AND(BOM!#REF!&lt;&gt;"",BOM!#REF!=""),BOM!#REF!,"")</f>
        <v>#REF!</v>
      </c>
      <c r="B23" s="31" t="e">
        <f>IF(AND(BOM!#REF!&lt;&gt;"",BOM!#REF!=""),BOM!#REF!,"")</f>
        <v>#REF!</v>
      </c>
      <c r="C23" s="31" t="e">
        <f>IF(AND(BOM!#REF!&lt;&gt;"",BOM!#REF!=""),BOM!#REF!,"")</f>
        <v>#REF!</v>
      </c>
      <c r="D23" s="31" t="e">
        <f>IF(AND(BOM!#REF!&lt;&gt;"DNP",BOM!#REF!&gt;0),BOM!#REF!,"")</f>
        <v>#REF!</v>
      </c>
      <c r="E23" s="45" t="e">
        <f>IF(AND(BOM!#REF!&lt;&gt;"",BOM!#REF!&lt;&gt;""),BOM!#REF!,"")</f>
        <v>#REF!</v>
      </c>
      <c r="F23" s="50"/>
      <c r="G23" s="51"/>
      <c r="H23" s="36" t="s">
        <v>64</v>
      </c>
      <c r="I23" s="36"/>
      <c r="J23" s="36"/>
      <c r="K23" s="36"/>
      <c r="L23" s="36"/>
      <c r="M23" s="36"/>
      <c r="N23" s="36"/>
    </row>
    <row r="24" spans="1:14" x14ac:dyDescent="0.2">
      <c r="A24" s="46" t="e">
        <f>IF(AND(BOM!#REF!&lt;&gt;"",BOM!#REF!=""),BOM!#REF!,"")</f>
        <v>#REF!</v>
      </c>
      <c r="B24" s="31" t="e">
        <f>IF(AND(BOM!#REF!&lt;&gt;"",BOM!#REF!=""),BOM!#REF!,"")</f>
        <v>#REF!</v>
      </c>
      <c r="C24" s="31" t="e">
        <f>IF(AND(BOM!#REF!&lt;&gt;"",BOM!#REF!=""),BOM!#REF!,"")</f>
        <v>#REF!</v>
      </c>
      <c r="D24" s="31" t="e">
        <f>IF(AND(BOM!#REF!&lt;&gt;"DNP",BOM!#REF!&gt;0),BOM!#REF!,"")</f>
        <v>#REF!</v>
      </c>
      <c r="E24" s="45" t="e">
        <f>IF(AND(BOM!#REF!&lt;&gt;"",BOM!#REF!&lt;&gt;""),BOM!#REF!,"")</f>
        <v>#REF!</v>
      </c>
      <c r="F24" s="50"/>
      <c r="G24" s="51"/>
      <c r="H24" s="36"/>
      <c r="I24" s="36"/>
      <c r="J24" s="36"/>
      <c r="K24" s="36"/>
      <c r="L24" s="36"/>
      <c r="M24" s="36"/>
      <c r="N24" s="36"/>
    </row>
    <row r="25" spans="1:14" x14ac:dyDescent="0.2">
      <c r="A25" s="46" t="e">
        <f>IF(AND(BOM!#REF!&lt;&gt;"",BOM!#REF!=""),BOM!#REF!,"")</f>
        <v>#REF!</v>
      </c>
      <c r="B25" s="31" t="e">
        <f>IF(AND(BOM!#REF!&lt;&gt;"",BOM!#REF!=""),BOM!#REF!,"")</f>
        <v>#REF!</v>
      </c>
      <c r="C25" s="31" t="e">
        <f>IF(AND(BOM!#REF!&lt;&gt;"",BOM!#REF!=""),BOM!#REF!,"")</f>
        <v>#REF!</v>
      </c>
      <c r="D25" s="31" t="e">
        <f>IF(AND(BOM!#REF!&lt;&gt;"DNP",BOM!#REF!&gt;0),BOM!#REF!,"")</f>
        <v>#REF!</v>
      </c>
      <c r="E25" s="45" t="e">
        <f>IF(AND(BOM!#REF!&lt;&gt;"",BOM!#REF!&lt;&gt;""),BOM!#REF!,"")</f>
        <v>#REF!</v>
      </c>
      <c r="F25" s="50"/>
      <c r="G25" s="51"/>
      <c r="H25" s="36"/>
      <c r="I25" s="36"/>
      <c r="J25" s="36"/>
      <c r="K25" s="36"/>
      <c r="L25" s="36"/>
      <c r="M25" s="36"/>
      <c r="N25" s="36"/>
    </row>
    <row r="26" spans="1:14" x14ac:dyDescent="0.2">
      <c r="A26" s="46" t="e">
        <f>IF(AND(BOM!#REF!&lt;&gt;"",BOM!#REF!=""),BOM!#REF!,"")</f>
        <v>#REF!</v>
      </c>
      <c r="B26" s="31" t="e">
        <f>IF(AND(BOM!#REF!&lt;&gt;"",BOM!#REF!=""),BOM!#REF!,"")</f>
        <v>#REF!</v>
      </c>
      <c r="C26" s="31" t="e">
        <f>IF(AND(BOM!#REF!&lt;&gt;"",BOM!#REF!=""),BOM!#REF!,"")</f>
        <v>#REF!</v>
      </c>
      <c r="D26" s="31" t="e">
        <f>IF(AND(BOM!#REF!&lt;&gt;"DNP",BOM!#REF!&gt;0),BOM!#REF!,"")</f>
        <v>#REF!</v>
      </c>
      <c r="E26" s="45" t="e">
        <f>IF(AND(BOM!#REF!&lt;&gt;"",BOM!#REF!&lt;&gt;""),BOM!#REF!,"")</f>
        <v>#REF!</v>
      </c>
      <c r="F26" s="50"/>
      <c r="G26" s="51"/>
      <c r="H26" s="36"/>
      <c r="I26" s="36"/>
      <c r="J26" s="36"/>
      <c r="K26" s="36"/>
      <c r="L26" s="36"/>
      <c r="M26" s="36"/>
      <c r="N26" s="36"/>
    </row>
    <row r="27" spans="1:14" x14ac:dyDescent="0.2">
      <c r="A27" s="46" t="e">
        <f>IF(AND(BOM!#REF!&lt;&gt;"",BOM!#REF!=""),BOM!#REF!,"")</f>
        <v>#REF!</v>
      </c>
      <c r="B27" s="31" t="e">
        <f>IF(AND(BOM!#REF!&lt;&gt;"",BOM!#REF!=""),BOM!#REF!,"")</f>
        <v>#REF!</v>
      </c>
      <c r="C27" s="31" t="e">
        <f>IF(AND(BOM!#REF!&lt;&gt;"",BOM!#REF!=""),BOM!#REF!,"")</f>
        <v>#REF!</v>
      </c>
      <c r="D27" s="31" t="e">
        <f>IF(AND(BOM!#REF!&lt;&gt;"DNP",BOM!#REF!&gt;0),BOM!#REF!,"")</f>
        <v>#REF!</v>
      </c>
      <c r="E27" s="45" t="e">
        <f>IF(AND(BOM!#REF!&lt;&gt;"",BOM!#REF!&lt;&gt;""),BOM!#REF!,"")</f>
        <v>#REF!</v>
      </c>
      <c r="F27" s="50"/>
      <c r="G27" s="51"/>
      <c r="H27" s="36"/>
      <c r="I27" s="36"/>
      <c r="J27" s="36"/>
      <c r="K27" s="36"/>
      <c r="L27" s="36"/>
      <c r="M27" s="36"/>
      <c r="N27" s="36"/>
    </row>
    <row r="28" spans="1:14" x14ac:dyDescent="0.2">
      <c r="A28" s="46" t="e">
        <f>IF(AND(BOM!#REF!&lt;&gt;"",BOM!#REF!=""),BOM!#REF!,"")</f>
        <v>#REF!</v>
      </c>
      <c r="B28" s="31" t="e">
        <f>IF(AND(BOM!#REF!&lt;&gt;"",BOM!#REF!=""),BOM!#REF!,"")</f>
        <v>#REF!</v>
      </c>
      <c r="C28" s="31" t="e">
        <f>IF(AND(BOM!#REF!&lt;&gt;"",BOM!#REF!=""),BOM!#REF!,"")</f>
        <v>#REF!</v>
      </c>
      <c r="D28" s="31" t="e">
        <f>IF(AND(BOM!#REF!&lt;&gt;"DNP",BOM!#REF!&gt;0),BOM!#REF!,"")</f>
        <v>#REF!</v>
      </c>
      <c r="E28" s="45" t="e">
        <f>IF(AND(BOM!#REF!&lt;&gt;"",BOM!#REF!&lt;&gt;""),BOM!#REF!,"")</f>
        <v>#REF!</v>
      </c>
      <c r="F28" s="50"/>
      <c r="G28" s="51"/>
      <c r="H28" s="36"/>
      <c r="I28" s="36"/>
      <c r="J28" s="36"/>
      <c r="K28" s="36"/>
      <c r="L28" s="36"/>
      <c r="M28" s="36"/>
      <c r="N28" s="36"/>
    </row>
    <row r="29" spans="1:14" x14ac:dyDescent="0.2">
      <c r="A29" s="46" t="e">
        <f>IF(AND(BOM!#REF!&lt;&gt;"",BOM!#REF!=""),BOM!#REF!,"")</f>
        <v>#REF!</v>
      </c>
      <c r="B29" s="31" t="e">
        <f>IF(AND(BOM!#REF!&lt;&gt;"",BOM!#REF!=""),BOM!#REF!,"")</f>
        <v>#REF!</v>
      </c>
      <c r="C29" s="31" t="e">
        <f>IF(AND(BOM!#REF!&lt;&gt;"",BOM!#REF!=""),BOM!#REF!,"")</f>
        <v>#REF!</v>
      </c>
      <c r="D29" s="31" t="e">
        <f>IF(AND(BOM!#REF!&lt;&gt;"DNP",BOM!#REF!&gt;0),BOM!#REF!,"")</f>
        <v>#REF!</v>
      </c>
      <c r="E29" s="45" t="e">
        <f>IF(AND(BOM!#REF!&lt;&gt;"",BOM!#REF!&lt;&gt;""),BOM!#REF!,"")</f>
        <v>#REF!</v>
      </c>
      <c r="F29" s="50"/>
      <c r="G29" s="51"/>
      <c r="H29" s="36"/>
      <c r="I29" s="36"/>
      <c r="J29" s="36"/>
      <c r="K29" s="36"/>
      <c r="L29" s="36"/>
      <c r="M29" s="36"/>
      <c r="N29" s="36"/>
    </row>
    <row r="30" spans="1:14" x14ac:dyDescent="0.2">
      <c r="A30" s="46" t="e">
        <f>IF(AND(BOM!#REF!&lt;&gt;"",BOM!#REF!=""),BOM!#REF!,"")</f>
        <v>#REF!</v>
      </c>
      <c r="B30" s="31" t="e">
        <f>IF(AND(BOM!#REF!&lt;&gt;"",BOM!#REF!=""),BOM!#REF!,"")</f>
        <v>#REF!</v>
      </c>
      <c r="C30" s="31" t="e">
        <f>IF(AND(BOM!#REF!&lt;&gt;"",BOM!#REF!=""),BOM!#REF!,"")</f>
        <v>#REF!</v>
      </c>
      <c r="D30" s="31" t="e">
        <f>IF(AND(BOM!#REF!&lt;&gt;"DNP",BOM!#REF!&gt;0),BOM!#REF!,"")</f>
        <v>#REF!</v>
      </c>
      <c r="E30" s="45" t="e">
        <f>IF(AND(BOM!#REF!&lt;&gt;"",BOM!#REF!&lt;&gt;""),BOM!#REF!,"")</f>
        <v>#REF!</v>
      </c>
      <c r="F30" s="50"/>
      <c r="G30" s="51"/>
    </row>
    <row r="31" spans="1:14" x14ac:dyDescent="0.2">
      <c r="A31" s="46" t="e">
        <f>IF(AND(BOM!#REF!&lt;&gt;"",BOM!#REF!=""),BOM!#REF!,"")</f>
        <v>#REF!</v>
      </c>
      <c r="B31" s="31" t="e">
        <f>IF(AND(BOM!#REF!&lt;&gt;"",BOM!#REF!=""),BOM!#REF!,"")</f>
        <v>#REF!</v>
      </c>
      <c r="C31" s="31" t="e">
        <f>IF(AND(BOM!#REF!&lt;&gt;"",BOM!#REF!=""),BOM!#REF!,"")</f>
        <v>#REF!</v>
      </c>
      <c r="D31" s="31" t="e">
        <f>IF(AND(BOM!#REF!&lt;&gt;"DNP",BOM!#REF!&gt;0),BOM!#REF!,"")</f>
        <v>#REF!</v>
      </c>
      <c r="E31" s="45" t="e">
        <f>IF(AND(BOM!#REF!&lt;&gt;"",BOM!#REF!&lt;&gt;""),BOM!#REF!,"")</f>
        <v>#REF!</v>
      </c>
      <c r="F31" s="50"/>
      <c r="G31" s="51"/>
    </row>
    <row r="32" spans="1:14" x14ac:dyDescent="0.2">
      <c r="A32" s="46" t="e">
        <f>IF(AND(BOM!#REF!&lt;&gt;"",BOM!#REF!=""),BOM!#REF!,"")</f>
        <v>#REF!</v>
      </c>
      <c r="B32" s="31" t="e">
        <f>IF(AND(BOM!#REF!&lt;&gt;"",BOM!#REF!=""),BOM!#REF!,"")</f>
        <v>#REF!</v>
      </c>
      <c r="C32" s="31" t="e">
        <f>IF(AND(BOM!#REF!&lt;&gt;"",BOM!#REF!=""),BOM!#REF!,"")</f>
        <v>#REF!</v>
      </c>
      <c r="D32" s="31" t="e">
        <f>IF(AND(BOM!#REF!&lt;&gt;"DNP",BOM!#REF!&gt;0),BOM!#REF!,"")</f>
        <v>#REF!</v>
      </c>
      <c r="E32" s="45" t="e">
        <f>IF(AND(BOM!#REF!&lt;&gt;"",BOM!#REF!&lt;&gt;""),BOM!#REF!,"")</f>
        <v>#REF!</v>
      </c>
      <c r="F32" s="50"/>
      <c r="G32" s="51"/>
    </row>
    <row r="33" spans="1:7" x14ac:dyDescent="0.2">
      <c r="A33" s="46" t="e">
        <f>IF(AND(BOM!#REF!&lt;&gt;"",BOM!#REF!=""),BOM!#REF!,"")</f>
        <v>#REF!</v>
      </c>
      <c r="B33" s="31" t="e">
        <f>IF(AND(BOM!#REF!&lt;&gt;"",BOM!#REF!=""),BOM!#REF!,"")</f>
        <v>#REF!</v>
      </c>
      <c r="C33" s="31" t="e">
        <f>IF(AND(BOM!#REF!&lt;&gt;"",BOM!#REF!=""),BOM!#REF!,"")</f>
        <v>#REF!</v>
      </c>
      <c r="D33" s="31" t="e">
        <f>IF(AND(BOM!#REF!&lt;&gt;"DNP",BOM!#REF!&gt;0),BOM!#REF!,"")</f>
        <v>#REF!</v>
      </c>
      <c r="E33" s="45" t="e">
        <f>IF(AND(BOM!#REF!&lt;&gt;"",BOM!#REF!&lt;&gt;""),BOM!#REF!,"")</f>
        <v>#REF!</v>
      </c>
      <c r="F33" s="50"/>
      <c r="G33" s="51"/>
    </row>
    <row r="34" spans="1:7" x14ac:dyDescent="0.2">
      <c r="A34" s="46" t="e">
        <f>IF(AND(BOM!#REF!&lt;&gt;"",BOM!#REF!=""),BOM!#REF!,"")</f>
        <v>#REF!</v>
      </c>
      <c r="B34" s="31" t="e">
        <f>IF(AND(BOM!#REF!&lt;&gt;"",BOM!#REF!=""),BOM!#REF!,"")</f>
        <v>#REF!</v>
      </c>
      <c r="C34" s="31" t="e">
        <f>IF(AND(BOM!#REF!&lt;&gt;"",BOM!#REF!=""),BOM!#REF!,"")</f>
        <v>#REF!</v>
      </c>
      <c r="D34" s="31" t="e">
        <f>IF(AND(BOM!#REF!&lt;&gt;"DNP",BOM!#REF!&gt;0),BOM!#REF!,"")</f>
        <v>#REF!</v>
      </c>
      <c r="E34" s="45" t="e">
        <f>IF(AND(BOM!#REF!&lt;&gt;"",BOM!#REF!&lt;&gt;""),BOM!#REF!,"")</f>
        <v>#REF!</v>
      </c>
      <c r="F34" s="50"/>
      <c r="G34" s="51"/>
    </row>
    <row r="35" spans="1:7" x14ac:dyDescent="0.2">
      <c r="A35" s="46" t="e">
        <f>IF(AND(BOM!#REF!&lt;&gt;"",BOM!#REF!=""),BOM!#REF!,"")</f>
        <v>#REF!</v>
      </c>
      <c r="B35" s="31" t="e">
        <f>IF(AND(BOM!#REF!&lt;&gt;"",BOM!#REF!=""),BOM!#REF!,"")</f>
        <v>#REF!</v>
      </c>
      <c r="C35" s="31" t="e">
        <f>IF(AND(BOM!#REF!&lt;&gt;"",BOM!#REF!=""),BOM!#REF!,"")</f>
        <v>#REF!</v>
      </c>
      <c r="D35" s="31" t="e">
        <f>IF(AND(BOM!#REF!&lt;&gt;"DNP",BOM!#REF!&gt;0),BOM!#REF!,"")</f>
        <v>#REF!</v>
      </c>
      <c r="E35" s="45" t="e">
        <f>IF(AND(BOM!#REF!&lt;&gt;"",BOM!#REF!&lt;&gt;""),BOM!#REF!,"")</f>
        <v>#REF!</v>
      </c>
      <c r="F35" s="50"/>
      <c r="G35" s="51"/>
    </row>
    <row r="36" spans="1:7" x14ac:dyDescent="0.2">
      <c r="A36" s="46" t="e">
        <f>IF(AND(BOM!#REF!&lt;&gt;"",BOM!#REF!=""),BOM!#REF!,"")</f>
        <v>#REF!</v>
      </c>
      <c r="B36" s="31" t="e">
        <f>IF(AND(BOM!#REF!&lt;&gt;"",BOM!#REF!=""),BOM!#REF!,"")</f>
        <v>#REF!</v>
      </c>
      <c r="C36" s="31" t="e">
        <f>IF(AND(BOM!#REF!&lt;&gt;"",BOM!#REF!=""),BOM!#REF!,"")</f>
        <v>#REF!</v>
      </c>
      <c r="D36" s="31" t="e">
        <f>IF(AND(BOM!#REF!&lt;&gt;"DNP",BOM!#REF!&gt;0),BOM!#REF!,"")</f>
        <v>#REF!</v>
      </c>
      <c r="E36" s="45" t="e">
        <f>IF(AND(BOM!#REF!&lt;&gt;"",BOM!#REF!&lt;&gt;""),BOM!#REF!,"")</f>
        <v>#REF!</v>
      </c>
      <c r="F36" s="50"/>
      <c r="G36" s="51"/>
    </row>
    <row r="37" spans="1:7" x14ac:dyDescent="0.2">
      <c r="A37" s="46" t="e">
        <f>IF(AND(BOM!#REF!&lt;&gt;"",BOM!#REF!=""),BOM!#REF!,"")</f>
        <v>#REF!</v>
      </c>
      <c r="B37" s="31" t="e">
        <f>IF(AND(BOM!#REF!&lt;&gt;"",BOM!#REF!=""),BOM!#REF!,"")</f>
        <v>#REF!</v>
      </c>
      <c r="C37" s="31" t="e">
        <f>IF(AND(BOM!#REF!&lt;&gt;"",BOM!#REF!=""),BOM!#REF!,"")</f>
        <v>#REF!</v>
      </c>
      <c r="D37" s="31" t="e">
        <f>IF(AND(BOM!#REF!&lt;&gt;"DNP",BOM!#REF!&gt;0),BOM!#REF!,"")</f>
        <v>#REF!</v>
      </c>
      <c r="E37" s="45" t="e">
        <f>IF(AND(BOM!#REF!&lt;&gt;"",BOM!#REF!&lt;&gt;""),BOM!#REF!,"")</f>
        <v>#REF!</v>
      </c>
      <c r="F37" s="50"/>
      <c r="G37" s="51"/>
    </row>
    <row r="38" spans="1:7" x14ac:dyDescent="0.2">
      <c r="A38" s="46" t="e">
        <f>IF(AND(BOM!#REF!&lt;&gt;"",BOM!#REF!=""),BOM!#REF!,"")</f>
        <v>#REF!</v>
      </c>
      <c r="B38" s="31" t="e">
        <f>IF(AND(BOM!#REF!&lt;&gt;"",BOM!#REF!=""),BOM!#REF!,"")</f>
        <v>#REF!</v>
      </c>
      <c r="C38" s="31" t="e">
        <f>IF(AND(BOM!#REF!&lt;&gt;"",BOM!#REF!=""),BOM!#REF!,"")</f>
        <v>#REF!</v>
      </c>
      <c r="D38" s="31" t="e">
        <f>IF(AND(BOM!#REF!&lt;&gt;"DNP",BOM!#REF!&gt;0),BOM!#REF!,"")</f>
        <v>#REF!</v>
      </c>
      <c r="E38" s="45" t="e">
        <f>IF(AND(BOM!#REF!&lt;&gt;"",BOM!#REF!&lt;&gt;""),BOM!#REF!,"")</f>
        <v>#REF!</v>
      </c>
      <c r="F38" s="50"/>
      <c r="G38" s="51"/>
    </row>
    <row r="39" spans="1:7" x14ac:dyDescent="0.2">
      <c r="A39" s="46" t="e">
        <f>IF(AND(BOM!#REF!&lt;&gt;"",BOM!#REF!=""),BOM!#REF!,"")</f>
        <v>#REF!</v>
      </c>
      <c r="B39" s="31" t="e">
        <f>IF(AND(BOM!#REF!&lt;&gt;"",BOM!#REF!=""),BOM!#REF!,"")</f>
        <v>#REF!</v>
      </c>
      <c r="C39" s="31" t="e">
        <f>IF(AND(BOM!#REF!&lt;&gt;"",BOM!#REF!=""),BOM!#REF!,"")</f>
        <v>#REF!</v>
      </c>
      <c r="D39" s="31" t="e">
        <f>IF(AND(BOM!#REF!&lt;&gt;"DNP",BOM!#REF!&gt;0),BOM!#REF!,"")</f>
        <v>#REF!</v>
      </c>
      <c r="E39" s="45" t="e">
        <f>IF(AND(BOM!#REF!&lt;&gt;"",BOM!#REF!&lt;&gt;""),BOM!#REF!,"")</f>
        <v>#REF!</v>
      </c>
      <c r="F39" s="50"/>
      <c r="G39" s="51"/>
    </row>
    <row r="40" spans="1:7" x14ac:dyDescent="0.2">
      <c r="A40" s="46" t="e">
        <f>IF(AND(BOM!#REF!&lt;&gt;"",BOM!#REF!=""),BOM!#REF!,"")</f>
        <v>#REF!</v>
      </c>
      <c r="B40" s="31" t="e">
        <f>IF(AND(BOM!#REF!&lt;&gt;"",BOM!#REF!=""),BOM!#REF!,"")</f>
        <v>#REF!</v>
      </c>
      <c r="C40" s="31" t="e">
        <f>IF(AND(BOM!#REF!&lt;&gt;"",BOM!#REF!=""),BOM!#REF!,"")</f>
        <v>#REF!</v>
      </c>
      <c r="D40" s="31" t="e">
        <f>IF(AND(BOM!#REF!&lt;&gt;"DNP",BOM!#REF!&gt;0),BOM!#REF!,"")</f>
        <v>#REF!</v>
      </c>
      <c r="E40" s="45" t="e">
        <f>IF(AND(BOM!#REF!&lt;&gt;"",BOM!#REF!&lt;&gt;""),BOM!#REF!,"")</f>
        <v>#REF!</v>
      </c>
      <c r="F40" s="50"/>
      <c r="G40" s="51"/>
    </row>
    <row r="41" spans="1:7" x14ac:dyDescent="0.2">
      <c r="A41" s="46" t="e">
        <f>IF(AND(BOM!#REF!&lt;&gt;"",BOM!#REF!=""),BOM!#REF!,"")</f>
        <v>#REF!</v>
      </c>
      <c r="B41" s="31" t="e">
        <f>IF(AND(BOM!#REF!&lt;&gt;"",BOM!#REF!=""),BOM!#REF!,"")</f>
        <v>#REF!</v>
      </c>
      <c r="C41" s="31" t="e">
        <f>IF(AND(BOM!#REF!&lt;&gt;"",BOM!#REF!=""),BOM!#REF!,"")</f>
        <v>#REF!</v>
      </c>
      <c r="D41" s="31" t="e">
        <f>IF(AND(BOM!#REF!&lt;&gt;"DNP",BOM!#REF!&gt;0),BOM!#REF!,"")</f>
        <v>#REF!</v>
      </c>
      <c r="E41" s="45" t="e">
        <f>IF(AND(BOM!#REF!&lt;&gt;"",BOM!#REF!&lt;&gt;""),BOM!#REF!,"")</f>
        <v>#REF!</v>
      </c>
      <c r="F41" s="50"/>
      <c r="G41" s="51"/>
    </row>
    <row r="42" spans="1:7" x14ac:dyDescent="0.2">
      <c r="A42" s="46" t="e">
        <f>IF(AND(BOM!#REF!&lt;&gt;"",BOM!#REF!=""),BOM!#REF!,"")</f>
        <v>#REF!</v>
      </c>
      <c r="B42" s="31" t="e">
        <f>IF(AND(BOM!#REF!&lt;&gt;"",BOM!#REF!=""),BOM!#REF!,"")</f>
        <v>#REF!</v>
      </c>
      <c r="C42" s="31" t="e">
        <f>IF(AND(BOM!#REF!&lt;&gt;"",BOM!#REF!=""),BOM!#REF!,"")</f>
        <v>#REF!</v>
      </c>
      <c r="D42" s="31" t="e">
        <f>IF(AND(BOM!#REF!&lt;&gt;"DNP",BOM!#REF!&gt;0),BOM!#REF!,"")</f>
        <v>#REF!</v>
      </c>
      <c r="E42" s="45" t="e">
        <f>IF(AND(BOM!#REF!&lt;&gt;"",BOM!#REF!&lt;&gt;""),BOM!#REF!,"")</f>
        <v>#REF!</v>
      </c>
      <c r="F42" s="50"/>
      <c r="G42" s="51"/>
    </row>
    <row r="43" spans="1:7" x14ac:dyDescent="0.2">
      <c r="A43" s="46" t="e">
        <f>IF(AND(BOM!#REF!&lt;&gt;"",BOM!#REF!=""),BOM!#REF!,"")</f>
        <v>#REF!</v>
      </c>
      <c r="B43" s="31" t="e">
        <f>IF(AND(BOM!#REF!&lt;&gt;"",BOM!#REF!=""),BOM!#REF!,"")</f>
        <v>#REF!</v>
      </c>
      <c r="C43" s="31" t="e">
        <f>IF(AND(BOM!#REF!&lt;&gt;"",BOM!#REF!=""),BOM!#REF!,"")</f>
        <v>#REF!</v>
      </c>
      <c r="D43" s="31" t="e">
        <f>IF(AND(BOM!#REF!&lt;&gt;"DNP",BOM!#REF!&gt;0),BOM!#REF!,"")</f>
        <v>#REF!</v>
      </c>
      <c r="E43" s="45" t="e">
        <f>IF(AND(BOM!#REF!&lt;&gt;"",BOM!#REF!&lt;&gt;""),BOM!#REF!,"")</f>
        <v>#REF!</v>
      </c>
      <c r="F43" s="50"/>
      <c r="G43" s="51"/>
    </row>
    <row r="44" spans="1:7" x14ac:dyDescent="0.2">
      <c r="A44" s="46" t="e">
        <f>IF(AND(BOM!#REF!&lt;&gt;"",BOM!#REF!=""),BOM!#REF!,"")</f>
        <v>#REF!</v>
      </c>
      <c r="B44" s="31" t="e">
        <f>IF(AND(BOM!#REF!&lt;&gt;"",BOM!#REF!=""),BOM!#REF!,"")</f>
        <v>#REF!</v>
      </c>
      <c r="C44" s="31" t="e">
        <f>IF(AND(BOM!#REF!&lt;&gt;"",BOM!#REF!=""),BOM!#REF!,"")</f>
        <v>#REF!</v>
      </c>
      <c r="D44" s="31" t="e">
        <f>IF(AND(BOM!#REF!&lt;&gt;"DNP",BOM!#REF!&gt;0),BOM!#REF!,"")</f>
        <v>#REF!</v>
      </c>
      <c r="E44" s="45" t="e">
        <f>IF(AND(BOM!#REF!&lt;&gt;"",BOM!#REF!&lt;&gt;""),BOM!#REF!,"")</f>
        <v>#REF!</v>
      </c>
      <c r="F44" s="50"/>
      <c r="G44" s="51"/>
    </row>
    <row r="45" spans="1:7" x14ac:dyDescent="0.2">
      <c r="A45" s="46" t="e">
        <f>IF(AND(BOM!#REF!&lt;&gt;"",BOM!#REF!=""),BOM!#REF!,"")</f>
        <v>#REF!</v>
      </c>
      <c r="B45" s="31" t="e">
        <f>IF(AND(BOM!#REF!&lt;&gt;"",BOM!#REF!=""),BOM!#REF!,"")</f>
        <v>#REF!</v>
      </c>
      <c r="C45" s="31" t="e">
        <f>IF(AND(BOM!#REF!&lt;&gt;"",BOM!#REF!=""),BOM!#REF!,"")</f>
        <v>#REF!</v>
      </c>
      <c r="D45" s="31" t="e">
        <f>IF(AND(BOM!#REF!&lt;&gt;"DNP",BOM!#REF!&gt;0),BOM!#REF!,"")</f>
        <v>#REF!</v>
      </c>
      <c r="E45" s="45" t="e">
        <f>IF(AND(BOM!#REF!&lt;&gt;"",BOM!#REF!&lt;&gt;""),BOM!#REF!,"")</f>
        <v>#REF!</v>
      </c>
      <c r="F45" s="50"/>
      <c r="G45" s="51"/>
    </row>
    <row r="46" spans="1:7" x14ac:dyDescent="0.2">
      <c r="A46" s="46" t="e">
        <f>IF(AND(BOM!#REF!&lt;&gt;"",BOM!#REF!=""),BOM!#REF!,"")</f>
        <v>#REF!</v>
      </c>
      <c r="B46" s="31" t="e">
        <f>IF(AND(BOM!#REF!&lt;&gt;"",BOM!#REF!=""),BOM!#REF!,"")</f>
        <v>#REF!</v>
      </c>
      <c r="C46" s="31" t="e">
        <f>IF(AND(BOM!#REF!&lt;&gt;"",BOM!#REF!=""),BOM!#REF!,"")</f>
        <v>#REF!</v>
      </c>
      <c r="D46" s="31" t="e">
        <f>IF(AND(BOM!#REF!&lt;&gt;"DNP",BOM!#REF!&gt;0),BOM!#REF!,"")</f>
        <v>#REF!</v>
      </c>
      <c r="E46" s="45" t="e">
        <f>IF(AND(BOM!#REF!&lt;&gt;"",BOM!#REF!&lt;&gt;""),BOM!#REF!,"")</f>
        <v>#REF!</v>
      </c>
      <c r="F46" s="50"/>
      <c r="G46" s="51"/>
    </row>
    <row r="47" spans="1:7" x14ac:dyDescent="0.2">
      <c r="A47" s="46" t="e">
        <f>IF(AND(BOM!#REF!&lt;&gt;"",BOM!#REF!=""),BOM!#REF!,"")</f>
        <v>#REF!</v>
      </c>
      <c r="B47" s="31" t="e">
        <f>IF(AND(BOM!#REF!&lt;&gt;"",BOM!#REF!=""),BOM!#REF!,"")</f>
        <v>#REF!</v>
      </c>
      <c r="C47" s="31" t="e">
        <f>IF(AND(BOM!#REF!&lt;&gt;"",BOM!#REF!=""),BOM!#REF!,"")</f>
        <v>#REF!</v>
      </c>
      <c r="D47" s="31" t="e">
        <f>IF(AND(BOM!#REF!&lt;&gt;"DNP",BOM!#REF!&gt;0),BOM!#REF!,"")</f>
        <v>#REF!</v>
      </c>
      <c r="E47" s="45" t="e">
        <f>IF(AND(BOM!#REF!&lt;&gt;"",BOM!#REF!&lt;&gt;""),BOM!#REF!,"")</f>
        <v>#REF!</v>
      </c>
      <c r="F47" s="50"/>
      <c r="G47" s="51"/>
    </row>
    <row r="48" spans="1:7" x14ac:dyDescent="0.2">
      <c r="A48" s="46" t="e">
        <f>IF(AND(BOM!#REF!&lt;&gt;"",BOM!#REF!=""),BOM!#REF!,"")</f>
        <v>#REF!</v>
      </c>
      <c r="B48" s="31" t="e">
        <f>IF(AND(BOM!#REF!&lt;&gt;"",BOM!#REF!=""),BOM!#REF!,"")</f>
        <v>#REF!</v>
      </c>
      <c r="C48" s="31" t="e">
        <f>IF(AND(BOM!#REF!&lt;&gt;"",BOM!#REF!=""),BOM!#REF!,"")</f>
        <v>#REF!</v>
      </c>
      <c r="D48" s="31" t="e">
        <f>IF(AND(BOM!#REF!&lt;&gt;"DNP",BOM!#REF!&gt;0),BOM!#REF!,"")</f>
        <v>#REF!</v>
      </c>
      <c r="E48" s="45" t="e">
        <f>IF(AND(BOM!#REF!&lt;&gt;"",BOM!#REF!&lt;&gt;""),BOM!#REF!,"")</f>
        <v>#REF!</v>
      </c>
      <c r="F48" s="50"/>
      <c r="G48" s="51"/>
    </row>
    <row r="49" spans="1:7" x14ac:dyDescent="0.2">
      <c r="A49" s="46" t="e">
        <f>IF(AND(BOM!#REF!&lt;&gt;"",BOM!#REF!=""),BOM!#REF!,"")</f>
        <v>#REF!</v>
      </c>
      <c r="B49" s="31" t="e">
        <f>IF(AND(BOM!#REF!&lt;&gt;"",BOM!#REF!=""),BOM!#REF!,"")</f>
        <v>#REF!</v>
      </c>
      <c r="C49" s="31" t="e">
        <f>IF(AND(BOM!#REF!&lt;&gt;"",BOM!#REF!=""),BOM!#REF!,"")</f>
        <v>#REF!</v>
      </c>
      <c r="D49" s="31" t="e">
        <f>IF(AND(BOM!#REF!&lt;&gt;"DNP",BOM!#REF!&gt;0),BOM!#REF!,"")</f>
        <v>#REF!</v>
      </c>
      <c r="E49" s="45" t="e">
        <f>IF(AND(BOM!#REF!&lt;&gt;"",BOM!#REF!&lt;&gt;""),BOM!#REF!,"")</f>
        <v>#REF!</v>
      </c>
      <c r="F49" s="50"/>
      <c r="G49" s="51"/>
    </row>
    <row r="50" spans="1:7" x14ac:dyDescent="0.2">
      <c r="A50" s="46" t="e">
        <f>IF(AND(BOM!#REF!&lt;&gt;"",BOM!#REF!=""),BOM!#REF!,"")</f>
        <v>#REF!</v>
      </c>
      <c r="B50" s="31" t="e">
        <f>IF(AND(BOM!#REF!&lt;&gt;"",BOM!#REF!=""),BOM!#REF!,"")</f>
        <v>#REF!</v>
      </c>
      <c r="C50" s="31" t="e">
        <f>IF(AND(BOM!#REF!&lt;&gt;"",BOM!#REF!=""),BOM!#REF!,"")</f>
        <v>#REF!</v>
      </c>
      <c r="D50" s="31" t="e">
        <f>IF(AND(BOM!#REF!&lt;&gt;"DNP",BOM!#REF!&gt;0),BOM!#REF!,"")</f>
        <v>#REF!</v>
      </c>
      <c r="E50" s="45" t="e">
        <f>IF(AND(BOM!#REF!&lt;&gt;"",BOM!#REF!&lt;&gt;""),BOM!#REF!,"")</f>
        <v>#REF!</v>
      </c>
      <c r="F50" s="50"/>
      <c r="G50" s="51"/>
    </row>
    <row r="51" spans="1:7" x14ac:dyDescent="0.2">
      <c r="A51" s="46" t="e">
        <f>IF(AND(BOM!#REF!&lt;&gt;"",BOM!#REF!=""),BOM!#REF!,"")</f>
        <v>#REF!</v>
      </c>
      <c r="B51" s="31" t="e">
        <f>IF(AND(BOM!#REF!&lt;&gt;"",BOM!#REF!=""),BOM!#REF!,"")</f>
        <v>#REF!</v>
      </c>
      <c r="C51" s="31" t="e">
        <f>IF(AND(BOM!#REF!&lt;&gt;"",BOM!#REF!=""),BOM!#REF!,"")</f>
        <v>#REF!</v>
      </c>
      <c r="D51" s="31" t="e">
        <f>IF(AND(BOM!#REF!&lt;&gt;"DNP",BOM!#REF!&gt;0),BOM!#REF!,"")</f>
        <v>#REF!</v>
      </c>
      <c r="E51" s="45" t="e">
        <f>IF(AND(BOM!#REF!&lt;&gt;"",BOM!#REF!&lt;&gt;""),BOM!#REF!,"")</f>
        <v>#REF!</v>
      </c>
      <c r="F51" s="50"/>
      <c r="G51" s="51"/>
    </row>
    <row r="52" spans="1:7" x14ac:dyDescent="0.2">
      <c r="A52" s="46" t="e">
        <f>IF(AND(BOM!#REF!&lt;&gt;"",BOM!#REF!=""),BOM!#REF!,"")</f>
        <v>#REF!</v>
      </c>
      <c r="B52" s="31" t="e">
        <f>IF(AND(BOM!#REF!&lt;&gt;"",BOM!#REF!=""),BOM!#REF!,"")</f>
        <v>#REF!</v>
      </c>
      <c r="C52" s="31" t="e">
        <f>IF(AND(BOM!#REF!&lt;&gt;"",BOM!#REF!=""),BOM!#REF!,"")</f>
        <v>#REF!</v>
      </c>
      <c r="D52" s="31" t="e">
        <f>IF(AND(BOM!#REF!&lt;&gt;"DNP",BOM!#REF!&gt;0),BOM!#REF!,"")</f>
        <v>#REF!</v>
      </c>
      <c r="E52" s="45" t="e">
        <f>IF(AND(BOM!#REF!&lt;&gt;"",BOM!#REF!&lt;&gt;""),BOM!#REF!,"")</f>
        <v>#REF!</v>
      </c>
      <c r="F52" s="50"/>
      <c r="G52" s="51"/>
    </row>
    <row r="53" spans="1:7" x14ac:dyDescent="0.2">
      <c r="A53" s="46" t="e">
        <f>IF(AND(BOM!#REF!&lt;&gt;"",BOM!#REF!=""),BOM!#REF!,"")</f>
        <v>#REF!</v>
      </c>
      <c r="B53" s="31" t="e">
        <f>IF(AND(BOM!#REF!&lt;&gt;"",BOM!#REF!=""),BOM!#REF!,"")</f>
        <v>#REF!</v>
      </c>
      <c r="C53" s="31" t="e">
        <f>IF(AND(BOM!#REF!&lt;&gt;"",BOM!#REF!=""),BOM!#REF!,"")</f>
        <v>#REF!</v>
      </c>
      <c r="D53" s="31" t="e">
        <f>IF(AND(BOM!#REF!&lt;&gt;"DNP",BOM!#REF!&gt;0),BOM!#REF!,"")</f>
        <v>#REF!</v>
      </c>
      <c r="E53" s="45" t="e">
        <f>IF(AND(BOM!#REF!&lt;&gt;"",BOM!#REF!&lt;&gt;""),BOM!#REF!,"")</f>
        <v>#REF!</v>
      </c>
      <c r="F53" s="50"/>
      <c r="G53" s="51"/>
    </row>
    <row r="54" spans="1:7" x14ac:dyDescent="0.2">
      <c r="A54" s="46" t="e">
        <f>IF(AND(BOM!#REF!&lt;&gt;"",BOM!#REF!=""),BOM!#REF!,"")</f>
        <v>#REF!</v>
      </c>
      <c r="B54" s="31" t="e">
        <f>IF(AND(BOM!#REF!&lt;&gt;"",BOM!#REF!=""),BOM!#REF!,"")</f>
        <v>#REF!</v>
      </c>
      <c r="C54" s="31" t="e">
        <f>IF(AND(BOM!#REF!&lt;&gt;"",BOM!#REF!=""),BOM!#REF!,"")</f>
        <v>#REF!</v>
      </c>
      <c r="D54" s="31" t="e">
        <f>IF(AND(BOM!#REF!&lt;&gt;"DNP",BOM!#REF!&gt;0),BOM!#REF!,"")</f>
        <v>#REF!</v>
      </c>
      <c r="E54" s="45" t="e">
        <f>IF(AND(BOM!#REF!&lt;&gt;"",BOM!#REF!&lt;&gt;""),BOM!#REF!,"")</f>
        <v>#REF!</v>
      </c>
      <c r="F54" s="50"/>
      <c r="G54" s="51"/>
    </row>
    <row r="55" spans="1:7" x14ac:dyDescent="0.2">
      <c r="A55" s="46" t="e">
        <f>IF(AND(BOM!#REF!&lt;&gt;"",BOM!#REF!=""),BOM!#REF!,"")</f>
        <v>#REF!</v>
      </c>
      <c r="B55" s="31" t="e">
        <f>IF(AND(BOM!#REF!&lt;&gt;"",BOM!#REF!=""),BOM!#REF!,"")</f>
        <v>#REF!</v>
      </c>
      <c r="C55" s="31" t="e">
        <f>IF(AND(BOM!#REF!&lt;&gt;"",BOM!#REF!=""),BOM!#REF!,"")</f>
        <v>#REF!</v>
      </c>
      <c r="D55" s="31" t="e">
        <f>IF(AND(BOM!#REF!&lt;&gt;"DNP",BOM!#REF!&gt;0),BOM!#REF!,"")</f>
        <v>#REF!</v>
      </c>
      <c r="E55" s="45" t="e">
        <f>IF(AND(BOM!#REF!&lt;&gt;"",BOM!#REF!&lt;&gt;""),BOM!#REF!,"")</f>
        <v>#REF!</v>
      </c>
      <c r="F55" s="50"/>
      <c r="G55" s="51"/>
    </row>
    <row r="56" spans="1:7" x14ac:dyDescent="0.2">
      <c r="A56" s="46" t="e">
        <f>IF(AND(BOM!#REF!&lt;&gt;"",BOM!#REF!=""),BOM!#REF!,"")</f>
        <v>#REF!</v>
      </c>
      <c r="B56" s="31" t="e">
        <f>IF(AND(BOM!#REF!&lt;&gt;"",BOM!#REF!=""),BOM!#REF!,"")</f>
        <v>#REF!</v>
      </c>
      <c r="C56" s="31" t="e">
        <f>IF(AND(BOM!#REF!&lt;&gt;"",BOM!#REF!=""),BOM!#REF!,"")</f>
        <v>#REF!</v>
      </c>
      <c r="D56" s="31" t="e">
        <f>IF(AND(BOM!#REF!&lt;&gt;"DNP",BOM!#REF!&gt;0),BOM!#REF!,"")</f>
        <v>#REF!</v>
      </c>
      <c r="E56" s="45" t="e">
        <f>IF(AND(BOM!#REF!&lt;&gt;"",BOM!#REF!&lt;&gt;""),BOM!#REF!,"")</f>
        <v>#REF!</v>
      </c>
      <c r="F56" s="50"/>
      <c r="G56" s="51"/>
    </row>
    <row r="57" spans="1:7" x14ac:dyDescent="0.2">
      <c r="A57" s="46" t="e">
        <f>IF(AND(BOM!#REF!&lt;&gt;"",BOM!#REF!=""),BOM!#REF!,"")</f>
        <v>#REF!</v>
      </c>
      <c r="B57" s="31" t="e">
        <f>IF(AND(BOM!#REF!&lt;&gt;"",BOM!#REF!=""),BOM!#REF!,"")</f>
        <v>#REF!</v>
      </c>
      <c r="C57" s="31" t="e">
        <f>IF(AND(BOM!#REF!&lt;&gt;"",BOM!#REF!=""),BOM!#REF!,"")</f>
        <v>#REF!</v>
      </c>
      <c r="D57" s="31" t="e">
        <f>IF(AND(BOM!#REF!&lt;&gt;"DNP",BOM!#REF!&gt;0),BOM!#REF!,"")</f>
        <v>#REF!</v>
      </c>
      <c r="E57" s="45" t="e">
        <f>IF(AND(BOM!#REF!&lt;&gt;"",BOM!#REF!&lt;&gt;""),BOM!#REF!,"")</f>
        <v>#REF!</v>
      </c>
      <c r="F57" s="50"/>
      <c r="G57" s="51"/>
    </row>
    <row r="58" spans="1:7" x14ac:dyDescent="0.2">
      <c r="A58" s="46" t="e">
        <f>IF(AND(BOM!#REF!&lt;&gt;"",BOM!#REF!=""),BOM!#REF!,"")</f>
        <v>#REF!</v>
      </c>
      <c r="B58" s="31" t="e">
        <f>IF(AND(BOM!#REF!&lt;&gt;"",BOM!#REF!=""),BOM!#REF!,"")</f>
        <v>#REF!</v>
      </c>
      <c r="C58" s="31" t="e">
        <f>IF(AND(BOM!#REF!&lt;&gt;"",BOM!#REF!=""),BOM!#REF!,"")</f>
        <v>#REF!</v>
      </c>
      <c r="D58" s="31" t="e">
        <f>IF(AND(BOM!#REF!&lt;&gt;"DNP",BOM!#REF!&gt;0),BOM!#REF!,"")</f>
        <v>#REF!</v>
      </c>
      <c r="E58" s="45" t="e">
        <f>IF(AND(BOM!#REF!&lt;&gt;"",BOM!#REF!&lt;&gt;""),BOM!#REF!,"")</f>
        <v>#REF!</v>
      </c>
      <c r="F58" s="50"/>
      <c r="G58" s="51"/>
    </row>
    <row r="59" spans="1:7" x14ac:dyDescent="0.2">
      <c r="A59" s="46" t="e">
        <f>IF(AND(BOM!#REF!&lt;&gt;"",BOM!#REF!=""),BOM!#REF!,"")</f>
        <v>#REF!</v>
      </c>
      <c r="B59" s="31" t="e">
        <f>IF(AND(BOM!#REF!&lt;&gt;"",BOM!#REF!=""),BOM!#REF!,"")</f>
        <v>#REF!</v>
      </c>
      <c r="C59" s="31" t="e">
        <f>IF(AND(BOM!#REF!&lt;&gt;"",BOM!#REF!=""),BOM!#REF!,"")</f>
        <v>#REF!</v>
      </c>
      <c r="D59" s="31" t="e">
        <f>IF(AND(BOM!#REF!&lt;&gt;"DNP",BOM!#REF!&gt;0),BOM!#REF!,"")</f>
        <v>#REF!</v>
      </c>
      <c r="E59" s="45" t="e">
        <f>IF(AND(BOM!#REF!&lt;&gt;"",BOM!#REF!&lt;&gt;""),BOM!#REF!,"")</f>
        <v>#REF!</v>
      </c>
      <c r="F59" s="50"/>
      <c r="G59" s="51"/>
    </row>
    <row r="60" spans="1:7" x14ac:dyDescent="0.2">
      <c r="A60" s="46" t="e">
        <f>IF(AND(BOM!#REF!&lt;&gt;"",BOM!#REF!=""),BOM!#REF!,"")</f>
        <v>#REF!</v>
      </c>
      <c r="B60" s="31" t="e">
        <f>IF(AND(BOM!#REF!&lt;&gt;"",BOM!#REF!=""),BOM!#REF!,"")</f>
        <v>#REF!</v>
      </c>
      <c r="C60" s="31" t="e">
        <f>IF(AND(BOM!#REF!&lt;&gt;"",BOM!#REF!=""),BOM!#REF!,"")</f>
        <v>#REF!</v>
      </c>
      <c r="D60" s="31" t="e">
        <f>IF(AND(BOM!#REF!&lt;&gt;"DNP",BOM!#REF!&gt;0),BOM!#REF!,"")</f>
        <v>#REF!</v>
      </c>
      <c r="E60" s="45" t="e">
        <f>IF(AND(BOM!#REF!&lt;&gt;"",BOM!#REF!&lt;&gt;""),BOM!#REF!,"")</f>
        <v>#REF!</v>
      </c>
      <c r="F60" s="50"/>
      <c r="G60" s="51"/>
    </row>
    <row r="61" spans="1:7" x14ac:dyDescent="0.2">
      <c r="A61" s="46" t="e">
        <f>IF(AND(BOM!#REF!&lt;&gt;"",BOM!#REF!=""),BOM!#REF!,"")</f>
        <v>#REF!</v>
      </c>
      <c r="B61" s="31" t="e">
        <f>IF(AND(BOM!#REF!&lt;&gt;"",BOM!#REF!=""),BOM!#REF!,"")</f>
        <v>#REF!</v>
      </c>
      <c r="C61" s="31" t="e">
        <f>IF(AND(BOM!#REF!&lt;&gt;"",BOM!#REF!=""),BOM!#REF!,"")</f>
        <v>#REF!</v>
      </c>
      <c r="D61" s="31" t="e">
        <f>IF(AND(BOM!#REF!&lt;&gt;"DNP",BOM!#REF!&gt;0),BOM!#REF!,"")</f>
        <v>#REF!</v>
      </c>
      <c r="E61" s="45" t="e">
        <f>IF(AND(BOM!#REF!&lt;&gt;"",BOM!#REF!&lt;&gt;""),BOM!#REF!,"")</f>
        <v>#REF!</v>
      </c>
      <c r="F61" s="50"/>
      <c r="G61" s="51"/>
    </row>
    <row r="62" spans="1:7" x14ac:dyDescent="0.2">
      <c r="A62" s="46" t="e">
        <f>IF(AND(BOM!#REF!&lt;&gt;"",BOM!#REF!=""),BOM!#REF!,"")</f>
        <v>#REF!</v>
      </c>
      <c r="B62" s="31" t="e">
        <f>IF(AND(BOM!#REF!&lt;&gt;"",BOM!#REF!=""),BOM!#REF!,"")</f>
        <v>#REF!</v>
      </c>
      <c r="C62" s="31" t="e">
        <f>IF(AND(BOM!#REF!&lt;&gt;"",BOM!#REF!=""),BOM!#REF!,"")</f>
        <v>#REF!</v>
      </c>
      <c r="D62" s="31" t="e">
        <f>IF(AND(BOM!#REF!&lt;&gt;"DNP",BOM!#REF!&gt;0),BOM!#REF!,"")</f>
        <v>#REF!</v>
      </c>
      <c r="E62" s="45" t="e">
        <f>IF(AND(BOM!#REF!&lt;&gt;"",BOM!#REF!&lt;&gt;""),BOM!#REF!,"")</f>
        <v>#REF!</v>
      </c>
      <c r="F62" s="50"/>
      <c r="G62" s="51"/>
    </row>
    <row r="63" spans="1:7" x14ac:dyDescent="0.2">
      <c r="A63" s="46" t="e">
        <f>IF(AND(BOM!#REF!&lt;&gt;"",BOM!#REF!=""),BOM!#REF!,"")</f>
        <v>#REF!</v>
      </c>
      <c r="B63" s="31" t="e">
        <f>IF(AND(BOM!#REF!&lt;&gt;"",BOM!#REF!=""),BOM!#REF!,"")</f>
        <v>#REF!</v>
      </c>
      <c r="C63" s="31" t="e">
        <f>IF(AND(BOM!#REF!&lt;&gt;"",BOM!#REF!=""),BOM!#REF!,"")</f>
        <v>#REF!</v>
      </c>
      <c r="D63" s="31" t="e">
        <f>IF(AND(BOM!#REF!&lt;&gt;"DNP",BOM!#REF!&gt;0),BOM!#REF!,"")</f>
        <v>#REF!</v>
      </c>
      <c r="E63" s="45" t="e">
        <f>IF(AND(BOM!#REF!&lt;&gt;"",BOM!#REF!&lt;&gt;""),BOM!#REF!,"")</f>
        <v>#REF!</v>
      </c>
      <c r="F63" s="50"/>
      <c r="G63" s="51"/>
    </row>
    <row r="64" spans="1:7" x14ac:dyDescent="0.2">
      <c r="A64" s="46" t="e">
        <f>IF(AND(BOM!#REF!&lt;&gt;"",BOM!#REF!=""),BOM!#REF!,"")</f>
        <v>#REF!</v>
      </c>
      <c r="B64" s="31" t="e">
        <f>IF(AND(BOM!#REF!&lt;&gt;"",BOM!#REF!=""),BOM!#REF!,"")</f>
        <v>#REF!</v>
      </c>
      <c r="C64" s="31" t="e">
        <f>IF(AND(BOM!#REF!&lt;&gt;"",BOM!#REF!=""),BOM!#REF!,"")</f>
        <v>#REF!</v>
      </c>
      <c r="D64" s="31" t="e">
        <f>IF(AND(BOM!#REF!&lt;&gt;"DNP",BOM!#REF!&gt;0),BOM!#REF!,"")</f>
        <v>#REF!</v>
      </c>
      <c r="E64" s="45" t="e">
        <f>IF(AND(BOM!#REF!&lt;&gt;"",BOM!#REF!&lt;&gt;""),BOM!#REF!,"")</f>
        <v>#REF!</v>
      </c>
      <c r="F64" s="50"/>
      <c r="G64" s="51"/>
    </row>
    <row r="65" spans="1:7" x14ac:dyDescent="0.2">
      <c r="A65" s="46" t="e">
        <f>IF(AND(BOM!#REF!&lt;&gt;"",BOM!#REF!=""),BOM!#REF!,"")</f>
        <v>#REF!</v>
      </c>
      <c r="B65" s="31" t="e">
        <f>IF(AND(BOM!#REF!&lt;&gt;"",BOM!#REF!=""),BOM!#REF!,"")</f>
        <v>#REF!</v>
      </c>
      <c r="C65" s="31" t="e">
        <f>IF(AND(BOM!#REF!&lt;&gt;"",BOM!#REF!=""),BOM!#REF!,"")</f>
        <v>#REF!</v>
      </c>
      <c r="D65" s="31" t="e">
        <f>IF(AND(BOM!#REF!&lt;&gt;"DNP",BOM!#REF!&gt;0),BOM!#REF!,"")</f>
        <v>#REF!</v>
      </c>
      <c r="E65" s="45" t="e">
        <f>IF(AND(BOM!#REF!&lt;&gt;"",BOM!#REF!&lt;&gt;""),BOM!#REF!,"")</f>
        <v>#REF!</v>
      </c>
      <c r="F65" s="50"/>
      <c r="G65" s="51"/>
    </row>
    <row r="66" spans="1:7" x14ac:dyDescent="0.2">
      <c r="A66" s="46" t="e">
        <f>IF(AND(BOM!#REF!&lt;&gt;"",BOM!#REF!=""),BOM!#REF!,"")</f>
        <v>#REF!</v>
      </c>
      <c r="B66" s="31" t="e">
        <f>IF(AND(BOM!#REF!&lt;&gt;"",BOM!#REF!=""),BOM!#REF!,"")</f>
        <v>#REF!</v>
      </c>
      <c r="C66" s="31" t="e">
        <f>IF(AND(BOM!#REF!&lt;&gt;"",BOM!#REF!=""),BOM!#REF!,"")</f>
        <v>#REF!</v>
      </c>
      <c r="D66" s="31" t="e">
        <f>IF(AND(BOM!#REF!&lt;&gt;"DNP",BOM!#REF!&gt;0),BOM!#REF!,"")</f>
        <v>#REF!</v>
      </c>
      <c r="E66" s="45" t="e">
        <f>IF(AND(BOM!#REF!&lt;&gt;"",BOM!#REF!&lt;&gt;""),BOM!#REF!,"")</f>
        <v>#REF!</v>
      </c>
      <c r="F66" s="50"/>
      <c r="G66" s="51"/>
    </row>
    <row r="67" spans="1:7" x14ac:dyDescent="0.2">
      <c r="A67" s="46" t="e">
        <f>IF(AND(BOM!#REF!&lt;&gt;"",BOM!#REF!=""),BOM!#REF!,"")</f>
        <v>#REF!</v>
      </c>
      <c r="B67" s="31" t="e">
        <f>IF(AND(BOM!#REF!&lt;&gt;"",BOM!#REF!=""),BOM!#REF!,"")</f>
        <v>#REF!</v>
      </c>
      <c r="C67" s="31" t="e">
        <f>IF(AND(BOM!#REF!&lt;&gt;"",BOM!#REF!=""),BOM!#REF!,"")</f>
        <v>#REF!</v>
      </c>
      <c r="D67" s="31" t="e">
        <f>IF(AND(BOM!#REF!&lt;&gt;"DNP",BOM!#REF!&gt;0),BOM!#REF!,"")</f>
        <v>#REF!</v>
      </c>
      <c r="E67" s="45" t="e">
        <f>IF(AND(BOM!#REF!&lt;&gt;"",BOM!#REF!&lt;&gt;""),BOM!#REF!,"")</f>
        <v>#REF!</v>
      </c>
      <c r="F67" s="50"/>
      <c r="G67" s="51"/>
    </row>
    <row r="68" spans="1:7" x14ac:dyDescent="0.2">
      <c r="A68" s="46" t="e">
        <f>IF(AND(BOM!#REF!&lt;&gt;"",BOM!#REF!=""),BOM!#REF!,"")</f>
        <v>#REF!</v>
      </c>
      <c r="B68" s="31" t="e">
        <f>IF(AND(BOM!#REF!&lt;&gt;"",BOM!#REF!=""),BOM!#REF!,"")</f>
        <v>#REF!</v>
      </c>
      <c r="C68" s="31" t="e">
        <f>IF(AND(BOM!#REF!&lt;&gt;"",BOM!#REF!=""),BOM!#REF!,"")</f>
        <v>#REF!</v>
      </c>
      <c r="D68" s="31" t="e">
        <f>IF(AND(BOM!#REF!&lt;&gt;"DNP",BOM!#REF!&gt;0),BOM!#REF!,"")</f>
        <v>#REF!</v>
      </c>
      <c r="E68" s="45" t="e">
        <f>IF(AND(BOM!#REF!&lt;&gt;"",BOM!#REF!&lt;&gt;""),BOM!#REF!,"")</f>
        <v>#REF!</v>
      </c>
      <c r="F68" s="50"/>
      <c r="G68" s="51"/>
    </row>
    <row r="69" spans="1:7" x14ac:dyDescent="0.2">
      <c r="A69" s="46" t="e">
        <f>IF(AND(BOM!#REF!&lt;&gt;"",BOM!#REF!=""),BOM!#REF!,"")</f>
        <v>#REF!</v>
      </c>
      <c r="B69" s="31" t="e">
        <f>IF(AND(BOM!#REF!&lt;&gt;"",BOM!#REF!=""),BOM!#REF!,"")</f>
        <v>#REF!</v>
      </c>
      <c r="C69" s="31" t="e">
        <f>IF(AND(BOM!#REF!&lt;&gt;"",BOM!#REF!=""),BOM!#REF!,"")</f>
        <v>#REF!</v>
      </c>
      <c r="D69" s="31" t="e">
        <f>IF(AND(BOM!#REF!&lt;&gt;"DNP",BOM!#REF!&gt;0),BOM!#REF!,"")</f>
        <v>#REF!</v>
      </c>
      <c r="E69" s="45" t="e">
        <f>IF(AND(BOM!#REF!&lt;&gt;"",BOM!#REF!&lt;&gt;""),BOM!#REF!,"")</f>
        <v>#REF!</v>
      </c>
      <c r="F69" s="50"/>
      <c r="G69" s="51"/>
    </row>
    <row r="70" spans="1:7" x14ac:dyDescent="0.2">
      <c r="A70" s="46" t="e">
        <f>IF(AND(BOM!#REF!&lt;&gt;"",BOM!#REF!=""),BOM!#REF!,"")</f>
        <v>#REF!</v>
      </c>
      <c r="B70" s="31" t="e">
        <f>IF(AND(BOM!#REF!&lt;&gt;"",BOM!#REF!=""),BOM!#REF!,"")</f>
        <v>#REF!</v>
      </c>
      <c r="C70" s="31" t="e">
        <f>IF(AND(BOM!#REF!&lt;&gt;"",BOM!#REF!=""),BOM!#REF!,"")</f>
        <v>#REF!</v>
      </c>
      <c r="D70" s="31" t="e">
        <f>IF(AND(BOM!#REF!&lt;&gt;"DNP",BOM!#REF!&gt;0),BOM!#REF!,"")</f>
        <v>#REF!</v>
      </c>
      <c r="E70" s="45" t="e">
        <f>IF(AND(BOM!#REF!&lt;&gt;"",BOM!#REF!&lt;&gt;""),BOM!#REF!,"")</f>
        <v>#REF!</v>
      </c>
      <c r="F70" s="50"/>
      <c r="G70" s="51"/>
    </row>
    <row r="71" spans="1:7" x14ac:dyDescent="0.2">
      <c r="A71" s="46" t="e">
        <f>IF(AND(BOM!#REF!&lt;&gt;"",BOM!#REF!=""),BOM!#REF!,"")</f>
        <v>#REF!</v>
      </c>
      <c r="B71" s="31" t="e">
        <f>IF(AND(BOM!#REF!&lt;&gt;"",BOM!#REF!=""),BOM!#REF!,"")</f>
        <v>#REF!</v>
      </c>
      <c r="C71" s="31" t="e">
        <f>IF(AND(BOM!#REF!&lt;&gt;"",BOM!#REF!=""),BOM!#REF!,"")</f>
        <v>#REF!</v>
      </c>
      <c r="D71" s="31" t="e">
        <f>IF(AND(BOM!#REF!&lt;&gt;"DNP",BOM!#REF!&gt;0),BOM!#REF!,"")</f>
        <v>#REF!</v>
      </c>
      <c r="E71" s="45" t="e">
        <f>IF(AND(BOM!#REF!&lt;&gt;"",BOM!#REF!&lt;&gt;""),BOM!#REF!,"")</f>
        <v>#REF!</v>
      </c>
      <c r="F71" s="50"/>
      <c r="G71" s="51"/>
    </row>
    <row r="72" spans="1:7" x14ac:dyDescent="0.2">
      <c r="A72" s="46" t="e">
        <f>IF(AND(BOM!#REF!&lt;&gt;"",BOM!#REF!=""),BOM!#REF!,"")</f>
        <v>#REF!</v>
      </c>
      <c r="B72" s="31" t="e">
        <f>IF(AND(BOM!#REF!&lt;&gt;"",BOM!#REF!=""),BOM!#REF!,"")</f>
        <v>#REF!</v>
      </c>
      <c r="C72" s="31" t="e">
        <f>IF(AND(BOM!#REF!&lt;&gt;"",BOM!#REF!=""),BOM!#REF!,"")</f>
        <v>#REF!</v>
      </c>
      <c r="D72" s="31" t="e">
        <f>IF(AND(BOM!#REF!&lt;&gt;"DNP",BOM!#REF!&gt;0),BOM!#REF!,"")</f>
        <v>#REF!</v>
      </c>
      <c r="E72" s="45" t="e">
        <f>IF(AND(BOM!#REF!&lt;&gt;"",BOM!#REF!&lt;&gt;""),BOM!#REF!,"")</f>
        <v>#REF!</v>
      </c>
      <c r="F72" s="50"/>
      <c r="G72" s="51"/>
    </row>
    <row r="73" spans="1:7" x14ac:dyDescent="0.2">
      <c r="A73" s="46" t="e">
        <f>IF(AND(BOM!#REF!&lt;&gt;"",BOM!#REF!=""),BOM!#REF!,"")</f>
        <v>#REF!</v>
      </c>
      <c r="B73" s="31" t="e">
        <f>IF(AND(BOM!#REF!&lt;&gt;"",BOM!#REF!=""),BOM!#REF!,"")</f>
        <v>#REF!</v>
      </c>
      <c r="C73" s="31" t="e">
        <f>IF(AND(BOM!#REF!&lt;&gt;"",BOM!#REF!=""),BOM!#REF!,"")</f>
        <v>#REF!</v>
      </c>
      <c r="D73" s="31" t="e">
        <f>IF(AND(BOM!#REF!&lt;&gt;"DNP",BOM!#REF!&gt;0),BOM!#REF!,"")</f>
        <v>#REF!</v>
      </c>
      <c r="E73" s="45" t="e">
        <f>IF(AND(BOM!#REF!&lt;&gt;"",BOM!#REF!&lt;&gt;""),BOM!#REF!,"")</f>
        <v>#REF!</v>
      </c>
      <c r="F73" s="50"/>
      <c r="G73" s="51"/>
    </row>
    <row r="74" spans="1:7" x14ac:dyDescent="0.2">
      <c r="A74" s="46" t="e">
        <f>IF(AND(BOM!#REF!&lt;&gt;"",BOM!#REF!=""),BOM!#REF!,"")</f>
        <v>#REF!</v>
      </c>
      <c r="B74" s="31" t="e">
        <f>IF(AND(BOM!#REF!&lt;&gt;"",BOM!#REF!=""),BOM!#REF!,"")</f>
        <v>#REF!</v>
      </c>
      <c r="C74" s="31" t="e">
        <f>IF(AND(BOM!#REF!&lt;&gt;"",BOM!#REF!=""),BOM!#REF!,"")</f>
        <v>#REF!</v>
      </c>
      <c r="D74" s="31" t="e">
        <f>IF(AND(BOM!#REF!&lt;&gt;"DNP",BOM!#REF!&gt;0),BOM!#REF!,"")</f>
        <v>#REF!</v>
      </c>
      <c r="E74" s="45" t="e">
        <f>IF(AND(BOM!#REF!&lt;&gt;"",BOM!#REF!&lt;&gt;""),BOM!#REF!,"")</f>
        <v>#REF!</v>
      </c>
      <c r="F74" s="50"/>
      <c r="G74" s="51"/>
    </row>
    <row r="75" spans="1:7" x14ac:dyDescent="0.2">
      <c r="A75" s="46" t="e">
        <f>IF(AND(BOM!#REF!&lt;&gt;"",BOM!#REF!=""),BOM!#REF!,"")</f>
        <v>#REF!</v>
      </c>
      <c r="B75" s="31" t="e">
        <f>IF(AND(BOM!#REF!&lt;&gt;"",BOM!#REF!=""),BOM!#REF!,"")</f>
        <v>#REF!</v>
      </c>
      <c r="C75" s="31" t="e">
        <f>IF(AND(BOM!#REF!&lt;&gt;"",BOM!#REF!=""),BOM!#REF!,"")</f>
        <v>#REF!</v>
      </c>
      <c r="D75" s="31" t="e">
        <f>IF(AND(BOM!#REF!&lt;&gt;"DNP",BOM!#REF!&gt;0),BOM!#REF!,"")</f>
        <v>#REF!</v>
      </c>
      <c r="E75" s="45" t="e">
        <f>IF(AND(BOM!#REF!&lt;&gt;"",BOM!#REF!&lt;&gt;""),BOM!#REF!,"")</f>
        <v>#REF!</v>
      </c>
      <c r="F75" s="50"/>
      <c r="G75" s="51"/>
    </row>
    <row r="76" spans="1:7" x14ac:dyDescent="0.2">
      <c r="A76" s="46" t="e">
        <f>IF(AND(BOM!#REF!&lt;&gt;"",BOM!#REF!=""),BOM!#REF!,"")</f>
        <v>#REF!</v>
      </c>
      <c r="B76" s="31" t="e">
        <f>IF(AND(BOM!#REF!&lt;&gt;"",BOM!#REF!=""),BOM!#REF!,"")</f>
        <v>#REF!</v>
      </c>
      <c r="C76" s="31" t="e">
        <f>IF(AND(BOM!#REF!&lt;&gt;"",BOM!#REF!=""),BOM!#REF!,"")</f>
        <v>#REF!</v>
      </c>
      <c r="D76" s="31" t="e">
        <f>IF(AND(BOM!#REF!&lt;&gt;"DNP",BOM!#REF!&gt;0),BOM!#REF!,"")</f>
        <v>#REF!</v>
      </c>
      <c r="E76" s="45" t="e">
        <f>IF(AND(BOM!#REF!&lt;&gt;"",BOM!#REF!&lt;&gt;""),BOM!#REF!,"")</f>
        <v>#REF!</v>
      </c>
      <c r="F76" s="50"/>
      <c r="G76" s="51"/>
    </row>
    <row r="77" spans="1:7" x14ac:dyDescent="0.2">
      <c r="A77" s="46" t="e">
        <f>IF(AND(BOM!#REF!&lt;&gt;"",BOM!#REF!=""),BOM!#REF!,"")</f>
        <v>#REF!</v>
      </c>
      <c r="B77" s="31" t="e">
        <f>IF(AND(BOM!#REF!&lt;&gt;"",BOM!#REF!=""),BOM!#REF!,"")</f>
        <v>#REF!</v>
      </c>
      <c r="C77" s="31" t="e">
        <f>IF(AND(BOM!#REF!&lt;&gt;"",BOM!#REF!=""),BOM!#REF!,"")</f>
        <v>#REF!</v>
      </c>
      <c r="D77" s="31" t="e">
        <f>IF(AND(BOM!#REF!&lt;&gt;"DNP",BOM!#REF!&gt;0),BOM!#REF!,"")</f>
        <v>#REF!</v>
      </c>
      <c r="E77" s="45" t="e">
        <f>IF(AND(BOM!#REF!&lt;&gt;"",BOM!#REF!&lt;&gt;""),BOM!#REF!,"")</f>
        <v>#REF!</v>
      </c>
      <c r="F77" s="50"/>
      <c r="G77" s="51"/>
    </row>
    <row r="78" spans="1:7" x14ac:dyDescent="0.2">
      <c r="A78" s="46" t="e">
        <f>IF(AND(BOM!#REF!&lt;&gt;"",BOM!#REF!=""),BOM!#REF!,"")</f>
        <v>#REF!</v>
      </c>
      <c r="B78" s="31" t="e">
        <f>IF(AND(BOM!#REF!&lt;&gt;"",BOM!#REF!=""),BOM!#REF!,"")</f>
        <v>#REF!</v>
      </c>
      <c r="C78" s="31" t="e">
        <f>IF(AND(BOM!#REF!&lt;&gt;"",BOM!#REF!=""),BOM!#REF!,"")</f>
        <v>#REF!</v>
      </c>
      <c r="D78" s="31" t="e">
        <f>IF(AND(BOM!#REF!&lt;&gt;"DNP",BOM!#REF!&gt;0),BOM!#REF!,"")</f>
        <v>#REF!</v>
      </c>
      <c r="E78" s="45" t="e">
        <f>IF(AND(BOM!#REF!&lt;&gt;"",BOM!#REF!&lt;&gt;""),BOM!#REF!,"")</f>
        <v>#REF!</v>
      </c>
      <c r="F78" s="50"/>
      <c r="G78" s="51"/>
    </row>
    <row r="79" spans="1:7" x14ac:dyDescent="0.2">
      <c r="A79" s="46" t="e">
        <f>IF(AND(BOM!#REF!&lt;&gt;"",BOM!#REF!=""),BOM!#REF!,"")</f>
        <v>#REF!</v>
      </c>
      <c r="B79" s="31" t="e">
        <f>IF(AND(BOM!#REF!&lt;&gt;"",BOM!#REF!=""),BOM!#REF!,"")</f>
        <v>#REF!</v>
      </c>
      <c r="C79" s="31" t="e">
        <f>IF(AND(BOM!#REF!&lt;&gt;"",BOM!#REF!=""),BOM!#REF!,"")</f>
        <v>#REF!</v>
      </c>
      <c r="D79" s="31" t="e">
        <f>IF(AND(BOM!#REF!&lt;&gt;"DNP",BOM!#REF!&gt;0),BOM!#REF!,"")</f>
        <v>#REF!</v>
      </c>
      <c r="E79" s="45" t="e">
        <f>IF(AND(BOM!#REF!&lt;&gt;"",BOM!#REF!&lt;&gt;""),BOM!#REF!,"")</f>
        <v>#REF!</v>
      </c>
      <c r="F79" s="50"/>
      <c r="G79" s="51"/>
    </row>
    <row r="80" spans="1:7" x14ac:dyDescent="0.2">
      <c r="A80" s="46" t="e">
        <f>IF(AND(BOM!#REF!&lt;&gt;"",BOM!#REF!=""),BOM!#REF!,"")</f>
        <v>#REF!</v>
      </c>
      <c r="B80" s="31" t="e">
        <f>IF(AND(BOM!#REF!&lt;&gt;"",BOM!#REF!=""),BOM!#REF!,"")</f>
        <v>#REF!</v>
      </c>
      <c r="C80" s="31" t="e">
        <f>IF(AND(BOM!#REF!&lt;&gt;"",BOM!#REF!=""),BOM!#REF!,"")</f>
        <v>#REF!</v>
      </c>
      <c r="D80" s="31" t="e">
        <f>IF(AND(BOM!#REF!&lt;&gt;"DNP",BOM!#REF!&gt;0),BOM!#REF!,"")</f>
        <v>#REF!</v>
      </c>
      <c r="E80" s="45" t="e">
        <f>IF(AND(BOM!#REF!&lt;&gt;"",BOM!#REF!&lt;&gt;""),BOM!#REF!,"")</f>
        <v>#REF!</v>
      </c>
      <c r="F80" s="50"/>
      <c r="G80" s="51"/>
    </row>
    <row r="81" spans="1:7" x14ac:dyDescent="0.2">
      <c r="A81" s="46" t="str">
        <f>IF(AND(BOM!F26&lt;&gt;"",BOM!L26=""),BOM!F26,"")</f>
        <v>H342-ND</v>
      </c>
      <c r="B81" s="31">
        <f>IF(AND(BOM!F26&lt;&gt;"",BOM!L26=""),BOM!H26,"")</f>
        <v>0</v>
      </c>
      <c r="C81" s="31">
        <f>IF(AND(BOM!F26&lt;&gt;"",BOM!L26=""),BOM!I26,"")</f>
        <v>0</v>
      </c>
      <c r="D81" s="31" t="str">
        <f>IF(AND(BOM!M26&lt;&gt;"DNP",BOM!B26&gt;0),BOM!C26,"")</f>
        <v>Screw</v>
      </c>
      <c r="E81" s="45">
        <f>IF(AND(BOM!O26&lt;&gt;"",BOM!F26&lt;&gt;""),BOM!O26,"")</f>
        <v>4</v>
      </c>
      <c r="F81" s="50"/>
      <c r="G81" s="51"/>
    </row>
    <row r="82" spans="1:7" x14ac:dyDescent="0.2">
      <c r="A82" s="46" t="e">
        <f>IF(AND(BOM!#REF!&lt;&gt;"",BOM!#REF!=""),BOM!#REF!,"")</f>
        <v>#REF!</v>
      </c>
      <c r="B82" s="31" t="e">
        <f>IF(AND(BOM!#REF!&lt;&gt;"",BOM!#REF!=""),BOM!#REF!,"")</f>
        <v>#REF!</v>
      </c>
      <c r="C82" s="31" t="e">
        <f>IF(AND(BOM!#REF!&lt;&gt;"",BOM!#REF!=""),BOM!#REF!,"")</f>
        <v>#REF!</v>
      </c>
      <c r="D82" s="31" t="e">
        <f>IF(AND(BOM!#REF!&lt;&gt;"DNP",BOM!#REF!&gt;0),BOM!#REF!,"")</f>
        <v>#REF!</v>
      </c>
      <c r="E82" s="45" t="e">
        <f>IF(AND(BOM!#REF!&lt;&gt;"",BOM!#REF!&lt;&gt;""),BOM!#REF!,"")</f>
        <v>#REF!</v>
      </c>
      <c r="F82" s="50"/>
      <c r="G82" s="51"/>
    </row>
    <row r="83" spans="1:7" x14ac:dyDescent="0.2">
      <c r="A83" s="46" t="e">
        <f>IF(AND(BOM!#REF!&lt;&gt;"",BOM!#REF!=""),BOM!#REF!,"")</f>
        <v>#REF!</v>
      </c>
      <c r="B83" s="31" t="e">
        <f>IF(AND(BOM!#REF!&lt;&gt;"",BOM!#REF!=""),BOM!#REF!,"")</f>
        <v>#REF!</v>
      </c>
      <c r="C83" s="31" t="e">
        <f>IF(AND(BOM!#REF!&lt;&gt;"",BOM!#REF!=""),BOM!#REF!,"")</f>
        <v>#REF!</v>
      </c>
      <c r="D83" s="31" t="e">
        <f>IF(AND(BOM!#REF!&lt;&gt;"DNP",BOM!#REF!&gt;0),BOM!#REF!,"")</f>
        <v>#REF!</v>
      </c>
      <c r="E83" s="45" t="e">
        <f>IF(AND(BOM!#REF!&lt;&gt;"",BOM!#REF!&lt;&gt;""),BOM!#REF!,"")</f>
        <v>#REF!</v>
      </c>
      <c r="F83" s="50"/>
      <c r="G83" s="51"/>
    </row>
    <row r="84" spans="1:7" x14ac:dyDescent="0.2">
      <c r="A84" s="46" t="e">
        <f>IF(AND(BOM!#REF!&lt;&gt;"",BOM!#REF!=""),BOM!#REF!,"")</f>
        <v>#REF!</v>
      </c>
      <c r="B84" s="31" t="e">
        <f>IF(AND(BOM!#REF!&lt;&gt;"",BOM!#REF!=""),BOM!#REF!,"")</f>
        <v>#REF!</v>
      </c>
      <c r="C84" s="31" t="e">
        <f>IF(AND(BOM!#REF!&lt;&gt;"",BOM!#REF!=""),BOM!#REF!,"")</f>
        <v>#REF!</v>
      </c>
      <c r="D84" s="31" t="e">
        <f>IF(AND(BOM!#REF!&lt;&gt;"DNP",BOM!#REF!&gt;0),BOM!#REF!,"")</f>
        <v>#REF!</v>
      </c>
      <c r="E84" s="45" t="e">
        <f>IF(AND(BOM!#REF!&lt;&gt;"",BOM!#REF!&lt;&gt;""),BOM!#REF!,"")</f>
        <v>#REF!</v>
      </c>
      <c r="F84" s="50"/>
      <c r="G84" s="51"/>
    </row>
    <row r="85" spans="1:7" x14ac:dyDescent="0.2">
      <c r="A85" s="46" t="e">
        <f>IF(AND(BOM!#REF!&lt;&gt;"",BOM!#REF!=""),BOM!#REF!,"")</f>
        <v>#REF!</v>
      </c>
      <c r="B85" s="31" t="e">
        <f>IF(AND(BOM!#REF!&lt;&gt;"",BOM!#REF!=""),BOM!#REF!,"")</f>
        <v>#REF!</v>
      </c>
      <c r="C85" s="31" t="e">
        <f>IF(AND(BOM!#REF!&lt;&gt;"",BOM!#REF!=""),BOM!#REF!,"")</f>
        <v>#REF!</v>
      </c>
      <c r="D85" s="31" t="e">
        <f>IF(AND(BOM!#REF!&lt;&gt;"DNP",BOM!#REF!&gt;0),BOM!#REF!,"")</f>
        <v>#REF!</v>
      </c>
      <c r="E85" s="45" t="e">
        <f>IF(AND(BOM!#REF!&lt;&gt;"",BOM!#REF!&lt;&gt;""),BOM!#REF!,"")</f>
        <v>#REF!</v>
      </c>
      <c r="F85" s="50"/>
      <c r="G85" s="51"/>
    </row>
    <row r="86" spans="1:7" x14ac:dyDescent="0.2">
      <c r="A86" s="46" t="e">
        <f>IF(AND(BOM!#REF!&lt;&gt;"",BOM!#REF!=""),BOM!#REF!,"")</f>
        <v>#REF!</v>
      </c>
      <c r="B86" s="31" t="e">
        <f>IF(AND(BOM!#REF!&lt;&gt;"",BOM!#REF!=""),BOM!#REF!,"")</f>
        <v>#REF!</v>
      </c>
      <c r="C86" s="31" t="e">
        <f>IF(AND(BOM!#REF!&lt;&gt;"",BOM!#REF!=""),BOM!#REF!,"")</f>
        <v>#REF!</v>
      </c>
      <c r="D86" s="31" t="e">
        <f>IF(AND(BOM!#REF!&lt;&gt;"DNP",BOM!#REF!&gt;0),BOM!#REF!,"")</f>
        <v>#REF!</v>
      </c>
      <c r="E86" s="45" t="e">
        <f>IF(AND(BOM!#REF!&lt;&gt;"",BOM!#REF!&lt;&gt;""),BOM!#REF!,"")</f>
        <v>#REF!</v>
      </c>
      <c r="F86" s="50"/>
      <c r="G86" s="51"/>
    </row>
    <row r="87" spans="1:7" x14ac:dyDescent="0.2">
      <c r="A87" s="46" t="e">
        <f>IF(AND(BOM!#REF!&lt;&gt;"",BOM!#REF!=""),BOM!#REF!,"")</f>
        <v>#REF!</v>
      </c>
      <c r="B87" s="31" t="e">
        <f>IF(AND(BOM!#REF!&lt;&gt;"",BOM!#REF!=""),BOM!#REF!,"")</f>
        <v>#REF!</v>
      </c>
      <c r="C87" s="31" t="e">
        <f>IF(AND(BOM!#REF!&lt;&gt;"",BOM!#REF!=""),BOM!#REF!,"")</f>
        <v>#REF!</v>
      </c>
      <c r="D87" s="31" t="e">
        <f>IF(AND(BOM!#REF!&lt;&gt;"DNP",BOM!#REF!&gt;0),BOM!#REF!,"")</f>
        <v>#REF!</v>
      </c>
      <c r="E87" s="45" t="e">
        <f>IF(AND(BOM!#REF!&lt;&gt;"",BOM!#REF!&lt;&gt;""),BOM!#REF!,"")</f>
        <v>#REF!</v>
      </c>
      <c r="F87" s="50"/>
      <c r="G87" s="51"/>
    </row>
    <row r="88" spans="1:7" x14ac:dyDescent="0.2">
      <c r="A88" s="46" t="e">
        <f>IF(AND(BOM!#REF!&lt;&gt;"",BOM!#REF!=""),BOM!#REF!,"")</f>
        <v>#REF!</v>
      </c>
      <c r="B88" s="31" t="e">
        <f>IF(AND(BOM!#REF!&lt;&gt;"",BOM!#REF!=""),BOM!#REF!,"")</f>
        <v>#REF!</v>
      </c>
      <c r="C88" s="31" t="e">
        <f>IF(AND(BOM!#REF!&lt;&gt;"",BOM!#REF!=""),BOM!#REF!,"")</f>
        <v>#REF!</v>
      </c>
      <c r="D88" s="31" t="e">
        <f>IF(AND(BOM!#REF!&lt;&gt;"DNP",BOM!#REF!&gt;0),BOM!#REF!,"")</f>
        <v>#REF!</v>
      </c>
      <c r="E88" s="45" t="e">
        <f>IF(AND(BOM!#REF!&lt;&gt;"",BOM!#REF!&lt;&gt;""),BOM!#REF!,"")</f>
        <v>#REF!</v>
      </c>
      <c r="F88" s="50"/>
      <c r="G88" s="51"/>
    </row>
    <row r="89" spans="1:7" x14ac:dyDescent="0.2">
      <c r="A89" s="46" t="e">
        <f>IF(AND(BOM!#REF!&lt;&gt;"",BOM!#REF!=""),BOM!#REF!,"")</f>
        <v>#REF!</v>
      </c>
      <c r="B89" s="31" t="e">
        <f>IF(AND(BOM!#REF!&lt;&gt;"",BOM!#REF!=""),BOM!#REF!,"")</f>
        <v>#REF!</v>
      </c>
      <c r="C89" s="31" t="e">
        <f>IF(AND(BOM!#REF!&lt;&gt;"",BOM!#REF!=""),BOM!#REF!,"")</f>
        <v>#REF!</v>
      </c>
      <c r="D89" s="31" t="e">
        <f>IF(AND(BOM!#REF!&lt;&gt;"DNP",BOM!#REF!&gt;0),BOM!#REF!,"")</f>
        <v>#REF!</v>
      </c>
      <c r="E89" s="45" t="e">
        <f>IF(AND(BOM!#REF!&lt;&gt;"",BOM!#REF!&lt;&gt;""),BOM!#REF!,"")</f>
        <v>#REF!</v>
      </c>
      <c r="F89" s="50"/>
      <c r="G89" s="51"/>
    </row>
    <row r="90" spans="1:7" x14ac:dyDescent="0.2">
      <c r="A90" s="46" t="e">
        <f>IF(AND(BOM!#REF!&lt;&gt;"",BOM!#REF!=""),BOM!#REF!,"")</f>
        <v>#REF!</v>
      </c>
      <c r="B90" s="31" t="e">
        <f>IF(AND(BOM!#REF!&lt;&gt;"",BOM!#REF!=""),BOM!#REF!,"")</f>
        <v>#REF!</v>
      </c>
      <c r="C90" s="31" t="e">
        <f>IF(AND(BOM!#REF!&lt;&gt;"",BOM!#REF!=""),BOM!#REF!,"")</f>
        <v>#REF!</v>
      </c>
      <c r="D90" s="31" t="e">
        <f>IF(AND(BOM!#REF!&lt;&gt;"DNP",BOM!#REF!&gt;0),BOM!#REF!,"")</f>
        <v>#REF!</v>
      </c>
      <c r="E90" s="45" t="e">
        <f>IF(AND(BOM!#REF!&lt;&gt;"",BOM!#REF!&lt;&gt;""),BOM!#REF!,"")</f>
        <v>#REF!</v>
      </c>
      <c r="F90" s="50"/>
      <c r="G90" s="51"/>
    </row>
    <row r="91" spans="1:7" x14ac:dyDescent="0.2">
      <c r="A91" s="46" t="e">
        <f>IF(AND(BOM!#REF!&lt;&gt;"",BOM!#REF!=""),BOM!#REF!,"")</f>
        <v>#REF!</v>
      </c>
      <c r="B91" s="31" t="e">
        <f>IF(AND(BOM!#REF!&lt;&gt;"",BOM!#REF!=""),BOM!#REF!,"")</f>
        <v>#REF!</v>
      </c>
      <c r="C91" s="31" t="e">
        <f>IF(AND(BOM!#REF!&lt;&gt;"",BOM!#REF!=""),BOM!#REF!,"")</f>
        <v>#REF!</v>
      </c>
      <c r="D91" s="31" t="e">
        <f>IF(AND(BOM!#REF!&lt;&gt;"DNP",BOM!#REF!&gt;0),BOM!#REF!,"")</f>
        <v>#REF!</v>
      </c>
      <c r="E91" s="45" t="e">
        <f>IF(AND(BOM!#REF!&lt;&gt;"",BOM!#REF!&lt;&gt;""),BOM!#REF!,"")</f>
        <v>#REF!</v>
      </c>
      <c r="F91" s="50"/>
      <c r="G91" s="51"/>
    </row>
    <row r="92" spans="1:7" x14ac:dyDescent="0.2">
      <c r="A92" s="46" t="e">
        <f>IF(AND(BOM!#REF!&lt;&gt;"",BOM!#REF!=""),BOM!#REF!,"")</f>
        <v>#REF!</v>
      </c>
      <c r="B92" s="31" t="e">
        <f>IF(AND(BOM!#REF!&lt;&gt;"",BOM!#REF!=""),BOM!#REF!,"")</f>
        <v>#REF!</v>
      </c>
      <c r="C92" s="31" t="e">
        <f>IF(AND(BOM!#REF!&lt;&gt;"",BOM!#REF!=""),BOM!#REF!,"")</f>
        <v>#REF!</v>
      </c>
      <c r="D92" s="31" t="e">
        <f>IF(AND(BOM!#REF!&lt;&gt;"DNP",BOM!#REF!&gt;0),BOM!#REF!,"")</f>
        <v>#REF!</v>
      </c>
      <c r="E92" s="45" t="e">
        <f>IF(AND(BOM!#REF!&lt;&gt;"",BOM!#REF!&lt;&gt;""),BOM!#REF!,"")</f>
        <v>#REF!</v>
      </c>
      <c r="F92" s="50"/>
      <c r="G92" s="51"/>
    </row>
    <row r="93" spans="1:7" x14ac:dyDescent="0.2">
      <c r="A93" s="47" t="s">
        <v>18</v>
      </c>
      <c r="B93" s="29" t="s">
        <v>19</v>
      </c>
      <c r="C93" s="18" t="s">
        <v>20</v>
      </c>
      <c r="D93" s="29" t="e">
        <f>IF(AND(BOM!#REF!&lt;&gt;"DNP",BOM!#REF!&gt;0),BOM!#REF!,"")</f>
        <v>#REF!</v>
      </c>
      <c r="E93" s="55">
        <f>BOM!Q27</f>
        <v>0</v>
      </c>
      <c r="F93" s="48"/>
      <c r="G93" s="49"/>
    </row>
    <row r="94" spans="1:7" x14ac:dyDescent="0.2">
      <c r="A94" s="56" t="s">
        <v>21</v>
      </c>
      <c r="B94" s="33" t="s">
        <v>19</v>
      </c>
      <c r="C94" s="26" t="s">
        <v>22</v>
      </c>
      <c r="D94" s="33" t="str">
        <f>IF(AND(BOM!M27&lt;&gt;"DNP",BOM!B27&gt;0),BOM!C27,"")</f>
        <v/>
      </c>
      <c r="E94" s="52">
        <f>BOM!R28</f>
        <v>0</v>
      </c>
      <c r="F94" s="53"/>
      <c r="G94" s="54"/>
    </row>
    <row r="95" spans="1:7" x14ac:dyDescent="0.2">
      <c r="A95" s="31" t="str">
        <f>IF(AND(BOM!F28&lt;&gt;"",BOM!L28=""),BOM!F28,"")</f>
        <v/>
      </c>
      <c r="B95" s="31" t="str">
        <f>IF(AND(BOM!F28&lt;&gt;"",BOM!L28=""),BOM!H28,"")</f>
        <v/>
      </c>
      <c r="C95" s="31" t="str">
        <f>IF(AND(BOM!F28&lt;&gt;"",BOM!L28=""),BOM!I28,"")</f>
        <v/>
      </c>
      <c r="D95" s="31" t="str">
        <f>IF(AND(BOM!M28&lt;&gt;"DNP",BOM!B28&gt;0),BOM!C28,"")</f>
        <v/>
      </c>
      <c r="E95" s="45" t="str">
        <f>IF(AND(BOM!O28&lt;&gt;"",BOM!F28&lt;&gt;""),BOM!O28,"")</f>
        <v/>
      </c>
    </row>
    <row r="96" spans="1:7" x14ac:dyDescent="0.2">
      <c r="A96" s="31" t="str">
        <f>IF(AND(BOM!F29&lt;&gt;"",BOM!L29=""),BOM!F29,"")</f>
        <v/>
      </c>
      <c r="B96" s="31" t="str">
        <f>IF(AND(BOM!F29&lt;&gt;"",BOM!L29=""),BOM!H29,"")</f>
        <v/>
      </c>
      <c r="C96" s="31" t="str">
        <f>IF(AND(BOM!F29&lt;&gt;"",BOM!L29=""),BOM!I29,"")</f>
        <v/>
      </c>
      <c r="D96" s="31" t="str">
        <f>IF(AND(BOM!M29&lt;&gt;"DNP",BOM!B29&gt;0),BOM!C29,"")</f>
        <v/>
      </c>
      <c r="E96" s="45" t="str">
        <f>IF(AND(BOM!O29&lt;&gt;"",BOM!F29&lt;&gt;""),BOM!O29,"")</f>
        <v/>
      </c>
    </row>
    <row r="97" spans="1:5" x14ac:dyDescent="0.2">
      <c r="A97" s="31" t="str">
        <f>IF(AND(BOM!F30&lt;&gt;"",BOM!L30=""),BOM!F30,"")</f>
        <v/>
      </c>
      <c r="B97" s="31" t="str">
        <f>IF(AND(BOM!F30&lt;&gt;"",BOM!L30=""),BOM!H30,"")</f>
        <v/>
      </c>
      <c r="C97" s="31" t="str">
        <f>IF(AND(BOM!F30&lt;&gt;"",BOM!L30=""),BOM!I30,"")</f>
        <v/>
      </c>
      <c r="D97" s="31" t="str">
        <f>IF(AND(BOM!M30&lt;&gt;"DNP",BOM!B30&gt;0),BOM!C30,"")</f>
        <v/>
      </c>
      <c r="E97" s="45" t="str">
        <f>IF(AND(BOM!O30&lt;&gt;"",BOM!F30&lt;&gt;""),BOM!O30,"")</f>
        <v/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BOM</vt:lpstr>
      <vt:lpstr>Digi-Key Old</vt:lpstr>
      <vt:lpstr>Digi-Key New</vt:lpstr>
      <vt:lpstr>BOM!Print_Area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Gonzalez</dc:creator>
  <cp:lastModifiedBy>Kirk Miller</cp:lastModifiedBy>
  <cp:lastPrinted>2014-05-06T16:55:05Z</cp:lastPrinted>
  <dcterms:created xsi:type="dcterms:W3CDTF">2009-04-07T23:58:38Z</dcterms:created>
  <dcterms:modified xsi:type="dcterms:W3CDTF">2015-01-28T22:10:26Z</dcterms:modified>
</cp:coreProperties>
</file>