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edermann\TMCTechAccessPack\Chips\TMC6100\"/>
    </mc:Choice>
  </mc:AlternateContent>
  <xr:revisionPtr revIDLastSave="0" documentId="13_ncr:1_{7A051619-F91B-4684-B059-8ADB3FB7E0D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utyCycle Limit" sheetId="8" r:id="rId1"/>
    <sheet name="Revision Histor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8" l="1"/>
  <c r="C25" i="8"/>
  <c r="C27" i="8" s="1"/>
  <c r="D21" i="8"/>
  <c r="C21" i="8"/>
  <c r="C24" i="8" s="1"/>
  <c r="D20" i="8"/>
  <c r="D14" i="8"/>
  <c r="D13" i="8"/>
  <c r="D25" i="8" s="1"/>
  <c r="D12" i="8"/>
  <c r="D11" i="8"/>
  <c r="D33" i="8" s="1"/>
  <c r="D10" i="8"/>
  <c r="D9" i="8"/>
  <c r="D24" i="8" s="1"/>
  <c r="D8" i="8"/>
  <c r="C26" i="8" l="1"/>
  <c r="C28" i="8" s="1"/>
  <c r="C29" i="8" s="1"/>
  <c r="C30" i="8" s="1"/>
  <c r="C34" i="8" s="1"/>
  <c r="D27" i="8"/>
  <c r="D26" i="8"/>
  <c r="D28" i="8" l="1"/>
  <c r="D29" i="8" s="1"/>
  <c r="D30" i="8" s="1"/>
  <c r="D34" i="8" s="1"/>
</calcChain>
</file>

<file path=xl/sharedStrings.xml><?xml version="1.0" encoding="utf-8"?>
<sst xmlns="http://schemas.openxmlformats.org/spreadsheetml/2006/main" count="90" uniqueCount="81">
  <si>
    <t>File :</t>
  </si>
  <si>
    <t>Date</t>
  </si>
  <si>
    <t>Comment</t>
  </si>
  <si>
    <t>THIS CODE AND INFORMATION IS PROVIDED "AS IS" WITHOUT WARRANTY OF ANY  KIND, EITHER EXPRESSED OR IMPLIED.</t>
  </si>
  <si>
    <t>Author</t>
  </si>
  <si>
    <t>V</t>
  </si>
  <si>
    <t xml:space="preserve">BD </t>
  </si>
  <si>
    <t>Calculation of duty cycle limit</t>
  </si>
  <si>
    <t>2021-JUL-08</t>
  </si>
  <si>
    <t>This spreadsheet allows checking the maximum duty cycle of high-side MOSFET conduction</t>
  </si>
  <si>
    <t>Calculation</t>
  </si>
  <si>
    <t>MOSFET gate charge</t>
  </si>
  <si>
    <t>QGS</t>
  </si>
  <si>
    <t>nC</t>
  </si>
  <si>
    <t>Enter the gate charge of the MOSFET type used for high-side driving</t>
  </si>
  <si>
    <t>Bootstrap capacitor</t>
  </si>
  <si>
    <t>CB</t>
  </si>
  <si>
    <t>µF</t>
  </si>
  <si>
    <t>In case the VSA supply lies below 12V, the 12VOUT pin cannot reach the standard 11.5V. In this case, or when operating with bridged 12VOUT regulator, modify the value.</t>
  </si>
  <si>
    <t>Permissible lower voltage for HS gate driving</t>
  </si>
  <si>
    <t>VGATE</t>
  </si>
  <si>
    <t>Enter the value of the bootstrap capacitor used. Increase the capacitor to improve drive level</t>
  </si>
  <si>
    <t>VDRV</t>
  </si>
  <si>
    <t>Charge in Bootstrap capacitor</t>
  </si>
  <si>
    <t>Chopper frequency (kHz per half bridge)</t>
  </si>
  <si>
    <t>fCHOP</t>
  </si>
  <si>
    <t>kHz</t>
  </si>
  <si>
    <t>Break-Before-Make time (BBM)</t>
  </si>
  <si>
    <t>tBBM</t>
  </si>
  <si>
    <t>ns</t>
  </si>
  <si>
    <t>QB</t>
  </si>
  <si>
    <t>Vdio</t>
  </si>
  <si>
    <t>Ohm</t>
  </si>
  <si>
    <t>Rdio</t>
  </si>
  <si>
    <t>Isup</t>
  </si>
  <si>
    <t>µA</t>
  </si>
  <si>
    <t>Charge pump trickle charge current available (current amplifier on) during high-side on time</t>
  </si>
  <si>
    <t>Igatemean</t>
  </si>
  <si>
    <t>mA</t>
  </si>
  <si>
    <t>Desired high-side dutycycle</t>
  </si>
  <si>
    <t>Dutycycle</t>
  </si>
  <si>
    <t>%</t>
  </si>
  <si>
    <t>Remaining Low-Side in time per chopper cycle</t>
  </si>
  <si>
    <t>tLSON</t>
  </si>
  <si>
    <t>Chopper cycle time</t>
  </si>
  <si>
    <t>tChop</t>
  </si>
  <si>
    <t>µs</t>
  </si>
  <si>
    <t>Required re-charge current for bootstrap capacitor during LS on time</t>
  </si>
  <si>
    <t>Iboot</t>
  </si>
  <si>
    <t>This is the trickle current from the charge pump to allow 100% duty cycle. With current amplifier off, it increases by 200µA. In case, no charge pump would be there, this would be a negative number for supply of the gate driver</t>
  </si>
  <si>
    <t>Own draw of gate driver per switching cycle</t>
  </si>
  <si>
    <t>Charge required per chopper cycle</t>
  </si>
  <si>
    <t>QGDRV</t>
  </si>
  <si>
    <t>Q</t>
  </si>
  <si>
    <t>Vboot</t>
  </si>
  <si>
    <t>Remaining gate drive charge voltage due to diode drop</t>
  </si>
  <si>
    <t>Enter the desired dutycycle and check resulting VDRV</t>
  </si>
  <si>
    <t>Resulting MOSFET driving level</t>
  </si>
  <si>
    <t>Number of switching cycles near 100% duty cycle with bootstrap discharge below 1V</t>
  </si>
  <si>
    <t>#cycles</t>
  </si>
  <si>
    <t>Resulting High-Side MOSFET gate drive voltage. If the value is too low, use an external Bootstrap diode (Anode at 12VOUT, Cathode at CU resp. CV resp. CW)</t>
  </si>
  <si>
    <t>Diode series resistance (60Ohm for internal diode, &lt;1 ohm for external Schottky)</t>
  </si>
  <si>
    <t>Use external Bootstrap diode? (0=No, 1=Yes)</t>
  </si>
  <si>
    <t>Ext Diode use</t>
  </si>
  <si>
    <t>TMC6100_Calculations.xlsx</t>
  </si>
  <si>
    <t>Low-Side driver supply voltage</t>
  </si>
  <si>
    <t>In between of 90% and 100%, the bootstrap capacitor may not recharge fast enough via the internal bootstrap diode, and the gate drive voltage of the high-side MOSFET sinks</t>
  </si>
  <si>
    <t>In this case, an additional bootstrap diode can help to increase the duty cycle, where the circuit can work continuously.</t>
  </si>
  <si>
    <t>No</t>
  </si>
  <si>
    <t>Yes</t>
  </si>
  <si>
    <t>Yes: Use external 1A Schottky diode for bootstrap capacitor recharge</t>
  </si>
  <si>
    <t>Costant values</t>
  </si>
  <si>
    <t>Diode voltage drop of bootstrap diode (0.4V for internal diode, 0.4V for external Schottky)</t>
  </si>
  <si>
    <t>Calculated values</t>
  </si>
  <si>
    <t>Mean (positive) gate current required to drive a single MOSFET switching with fCHOP</t>
  </si>
  <si>
    <t>Results for Application</t>
  </si>
  <si>
    <t>Hint: Increase bootstrap capacitor to increase</t>
  </si>
  <si>
    <t>Check MOSFET resistance at the calculated gate voltage to determine MOSFET voltage drop at target current</t>
  </si>
  <si>
    <t>12VOUT voltage</t>
  </si>
  <si>
    <t>At 100% duty cycle, the trickle charge pump keeps up gate driver voltage</t>
  </si>
  <si>
    <t>Enter the minimum required driving level. Typical driving level is 10V. Allow a drop of minumum 1-2V. To determine permissible drop consult the MOSFET RDSon vs. Vgate characteristics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</si>
</sst>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0" fillId="2" borderId="0" xfId="0" applyFill="1"/>
    <xf numFmtId="2" fontId="0" fillId="3" borderId="0" xfId="0" applyNumberFormat="1" applyFill="1"/>
    <xf numFmtId="0" fontId="7" fillId="4" borderId="0" xfId="0" applyFont="1" applyFill="1"/>
    <xf numFmtId="0" fontId="7" fillId="0" borderId="0" xfId="0" applyFont="1"/>
    <xf numFmtId="0" fontId="0" fillId="0" borderId="1" xfId="0" applyBorder="1"/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0897C-131B-42B4-834F-B2B06B504CC8}">
  <dimension ref="A1:F35"/>
  <sheetViews>
    <sheetView tabSelected="1" topLeftCell="A6" workbookViewId="0">
      <selection activeCell="F11" sqref="F11"/>
    </sheetView>
  </sheetViews>
  <sheetFormatPr baseColWidth="10" defaultRowHeight="14.4" x14ac:dyDescent="0.3"/>
  <cols>
    <col min="1" max="1" width="76.77734375" customWidth="1"/>
    <col min="3" max="3" width="12" bestFit="1" customWidth="1"/>
    <col min="4" max="4" width="12" customWidth="1"/>
  </cols>
  <sheetData>
    <row r="1" spans="1:6" ht="18" x14ac:dyDescent="0.35">
      <c r="A1" s="3" t="s">
        <v>9</v>
      </c>
    </row>
    <row r="2" spans="1:6" ht="18" x14ac:dyDescent="0.35">
      <c r="A2" s="3"/>
    </row>
    <row r="3" spans="1:6" ht="15.6" x14ac:dyDescent="0.3">
      <c r="A3" s="10" t="s">
        <v>66</v>
      </c>
    </row>
    <row r="4" spans="1:6" ht="15.6" x14ac:dyDescent="0.3">
      <c r="A4" s="10" t="s">
        <v>67</v>
      </c>
    </row>
    <row r="5" spans="1:6" ht="15.6" x14ac:dyDescent="0.3">
      <c r="A5" s="10" t="s">
        <v>79</v>
      </c>
    </row>
    <row r="6" spans="1:6" x14ac:dyDescent="0.3">
      <c r="A6" s="8"/>
    </row>
    <row r="7" spans="1:6" ht="21" x14ac:dyDescent="0.4">
      <c r="A7" s="9" t="s">
        <v>10</v>
      </c>
    </row>
    <row r="8" spans="1:6" x14ac:dyDescent="0.3">
      <c r="A8" t="s">
        <v>39</v>
      </c>
      <c r="B8" t="s">
        <v>40</v>
      </c>
      <c r="C8" s="11">
        <v>93</v>
      </c>
      <c r="D8" s="13">
        <f>C8</f>
        <v>93</v>
      </c>
      <c r="E8" t="s">
        <v>41</v>
      </c>
      <c r="F8" t="s">
        <v>56</v>
      </c>
    </row>
    <row r="9" spans="1:6" x14ac:dyDescent="0.3">
      <c r="A9" t="s">
        <v>11</v>
      </c>
      <c r="B9" t="s">
        <v>12</v>
      </c>
      <c r="C9" s="11">
        <v>100</v>
      </c>
      <c r="D9" s="13">
        <f t="shared" ref="D9:D14" si="0">C9</f>
        <v>100</v>
      </c>
      <c r="E9" t="s">
        <v>13</v>
      </c>
      <c r="F9" t="s">
        <v>14</v>
      </c>
    </row>
    <row r="10" spans="1:6" x14ac:dyDescent="0.3">
      <c r="A10" t="s">
        <v>19</v>
      </c>
      <c r="B10" t="s">
        <v>20</v>
      </c>
      <c r="C10" s="11">
        <v>7.5</v>
      </c>
      <c r="D10" s="13">
        <f t="shared" si="0"/>
        <v>7.5</v>
      </c>
      <c r="E10" t="s">
        <v>5</v>
      </c>
      <c r="F10" t="s">
        <v>80</v>
      </c>
    </row>
    <row r="11" spans="1:6" x14ac:dyDescent="0.3">
      <c r="A11" t="s">
        <v>15</v>
      </c>
      <c r="B11" t="s">
        <v>16</v>
      </c>
      <c r="C11" s="11">
        <v>1</v>
      </c>
      <c r="D11" s="13">
        <f t="shared" si="0"/>
        <v>1</v>
      </c>
      <c r="E11" t="s">
        <v>17</v>
      </c>
      <c r="F11" t="s">
        <v>21</v>
      </c>
    </row>
    <row r="12" spans="1:6" x14ac:dyDescent="0.3">
      <c r="A12" t="s">
        <v>65</v>
      </c>
      <c r="B12" t="s">
        <v>78</v>
      </c>
      <c r="C12">
        <v>11.5</v>
      </c>
      <c r="D12" s="13">
        <f t="shared" si="0"/>
        <v>11.5</v>
      </c>
      <c r="E12" t="s">
        <v>5</v>
      </c>
      <c r="F12" t="s">
        <v>18</v>
      </c>
    </row>
    <row r="13" spans="1:6" x14ac:dyDescent="0.3">
      <c r="A13" t="s">
        <v>24</v>
      </c>
      <c r="B13" t="s">
        <v>25</v>
      </c>
      <c r="C13" s="11">
        <v>25</v>
      </c>
      <c r="D13" s="13">
        <f t="shared" si="0"/>
        <v>25</v>
      </c>
      <c r="E13" t="s">
        <v>26</v>
      </c>
    </row>
    <row r="14" spans="1:6" x14ac:dyDescent="0.3">
      <c r="A14" t="s">
        <v>27</v>
      </c>
      <c r="B14" t="s">
        <v>28</v>
      </c>
      <c r="C14" s="11">
        <v>100</v>
      </c>
      <c r="D14" s="13">
        <f t="shared" si="0"/>
        <v>100</v>
      </c>
      <c r="E14" t="s">
        <v>29</v>
      </c>
    </row>
    <row r="15" spans="1:6" ht="15" thickBot="1" x14ac:dyDescent="0.35">
      <c r="D15" s="14"/>
    </row>
    <row r="16" spans="1:6" ht="15" thickBot="1" x14ac:dyDescent="0.35">
      <c r="A16" t="s">
        <v>62</v>
      </c>
      <c r="B16" t="s">
        <v>63</v>
      </c>
      <c r="C16" s="15" t="s">
        <v>68</v>
      </c>
      <c r="D16" s="15" t="s">
        <v>69</v>
      </c>
      <c r="F16" t="s">
        <v>70</v>
      </c>
    </row>
    <row r="17" spans="1:6" x14ac:dyDescent="0.3">
      <c r="A17" s="2" t="s">
        <v>71</v>
      </c>
    </row>
    <row r="18" spans="1:6" x14ac:dyDescent="0.3">
      <c r="A18" t="s">
        <v>72</v>
      </c>
      <c r="B18" t="s">
        <v>31</v>
      </c>
      <c r="C18">
        <v>0.7</v>
      </c>
      <c r="D18">
        <v>0.4</v>
      </c>
      <c r="E18" t="s">
        <v>5</v>
      </c>
    </row>
    <row r="19" spans="1:6" x14ac:dyDescent="0.3">
      <c r="A19" t="s">
        <v>61</v>
      </c>
      <c r="B19" t="s">
        <v>33</v>
      </c>
      <c r="C19">
        <v>60</v>
      </c>
      <c r="D19">
        <v>1</v>
      </c>
      <c r="E19" t="s">
        <v>32</v>
      </c>
    </row>
    <row r="20" spans="1:6" x14ac:dyDescent="0.3">
      <c r="A20" t="s">
        <v>36</v>
      </c>
      <c r="B20" t="s">
        <v>34</v>
      </c>
      <c r="C20">
        <v>200</v>
      </c>
      <c r="D20">
        <f>C20</f>
        <v>200</v>
      </c>
      <c r="E20" t="s">
        <v>35</v>
      </c>
      <c r="F20" t="s">
        <v>49</v>
      </c>
    </row>
    <row r="21" spans="1:6" x14ac:dyDescent="0.3">
      <c r="A21" t="s">
        <v>50</v>
      </c>
      <c r="B21" t="s">
        <v>52</v>
      </c>
      <c r="C21">
        <f>0.006*0.0000008*1000000000</f>
        <v>4.8</v>
      </c>
      <c r="D21">
        <f>0.006*0.0000008*1000000000</f>
        <v>4.8</v>
      </c>
      <c r="E21" t="s">
        <v>13</v>
      </c>
    </row>
    <row r="23" spans="1:6" x14ac:dyDescent="0.3">
      <c r="A23" s="2" t="s">
        <v>73</v>
      </c>
    </row>
    <row r="24" spans="1:6" x14ac:dyDescent="0.3">
      <c r="A24" t="s">
        <v>51</v>
      </c>
      <c r="B24" t="s">
        <v>53</v>
      </c>
      <c r="C24">
        <f>C9+C21</f>
        <v>104.8</v>
      </c>
      <c r="D24">
        <f>D9+D21</f>
        <v>104.8</v>
      </c>
      <c r="E24" t="s">
        <v>13</v>
      </c>
    </row>
    <row r="25" spans="1:6" x14ac:dyDescent="0.3">
      <c r="A25" t="s">
        <v>44</v>
      </c>
      <c r="B25" t="s">
        <v>45</v>
      </c>
      <c r="C25">
        <f>1/(C13*1000)*1000000</f>
        <v>40</v>
      </c>
      <c r="D25">
        <f>1/(D13*1000)*1000000</f>
        <v>40</v>
      </c>
      <c r="E25" t="s">
        <v>46</v>
      </c>
    </row>
    <row r="26" spans="1:6" x14ac:dyDescent="0.3">
      <c r="A26" t="s">
        <v>74</v>
      </c>
      <c r="B26" t="s">
        <v>37</v>
      </c>
      <c r="C26">
        <f>C24*0.000000001/(C25*0.000001)*1000</f>
        <v>2.6200000000000006</v>
      </c>
      <c r="D26">
        <f>D24*0.000000001/(D25*0.000001)*1000</f>
        <v>2.6200000000000006</v>
      </c>
      <c r="E26" t="s">
        <v>38</v>
      </c>
    </row>
    <row r="27" spans="1:6" x14ac:dyDescent="0.3">
      <c r="A27" t="s">
        <v>42</v>
      </c>
      <c r="B27" t="s">
        <v>43</v>
      </c>
      <c r="C27">
        <f>(1-C8/100)*C25*1000-C14</f>
        <v>2699.9999999999982</v>
      </c>
      <c r="D27">
        <f>(1-D8/100)*D25*1000-D14</f>
        <v>2699.9999999999982</v>
      </c>
      <c r="E27" t="s">
        <v>29</v>
      </c>
    </row>
    <row r="28" spans="1:6" x14ac:dyDescent="0.3">
      <c r="A28" t="s">
        <v>47</v>
      </c>
      <c r="B28" t="s">
        <v>48</v>
      </c>
      <c r="C28" s="1">
        <f>MAX((MAX(C26-C20/1000*C8/100,0))*C25/(C27/1000),0)</f>
        <v>36.059259259259292</v>
      </c>
      <c r="D28" s="1">
        <f>MAX((MAX(D26-D20/1000*D8/100,0))*D25/(D27/1000),0)</f>
        <v>36.059259259259292</v>
      </c>
      <c r="E28" t="s">
        <v>38</v>
      </c>
    </row>
    <row r="29" spans="1:6" x14ac:dyDescent="0.3">
      <c r="A29" t="s">
        <v>55</v>
      </c>
      <c r="B29" t="s">
        <v>54</v>
      </c>
      <c r="C29" s="1">
        <f>MAX(C12-C18-C19*(C28/1000),0)</f>
        <v>8.636444444444443</v>
      </c>
      <c r="D29" s="1">
        <f>D12-D18-D19*(D28/1000)</f>
        <v>11.06394074074074</v>
      </c>
      <c r="E29" t="s">
        <v>5</v>
      </c>
    </row>
    <row r="30" spans="1:6" x14ac:dyDescent="0.3">
      <c r="A30" t="s">
        <v>23</v>
      </c>
      <c r="B30" t="s">
        <v>30</v>
      </c>
      <c r="C30" s="1">
        <f>(C29)*C11*1000</f>
        <v>8636.4444444444434</v>
      </c>
      <c r="D30" s="1">
        <f>(D29)*D11*1000</f>
        <v>11063.94074074074</v>
      </c>
      <c r="E30" t="s">
        <v>13</v>
      </c>
    </row>
    <row r="31" spans="1:6" x14ac:dyDescent="0.3">
      <c r="C31" s="1"/>
      <c r="D31" s="1"/>
    </row>
    <row r="32" spans="1:6" x14ac:dyDescent="0.3">
      <c r="A32" s="2" t="s">
        <v>75</v>
      </c>
      <c r="C32" s="1"/>
      <c r="D32" s="1"/>
    </row>
    <row r="33" spans="1:6" x14ac:dyDescent="0.3">
      <c r="A33" t="s">
        <v>58</v>
      </c>
      <c r="B33" t="s">
        <v>59</v>
      </c>
      <c r="C33" s="12">
        <f>C11*1000/C9</f>
        <v>10</v>
      </c>
      <c r="D33" s="12">
        <f>D11*1000/D9</f>
        <v>10</v>
      </c>
      <c r="F33" t="s">
        <v>76</v>
      </c>
    </row>
    <row r="34" spans="1:6" x14ac:dyDescent="0.3">
      <c r="A34" t="s">
        <v>57</v>
      </c>
      <c r="B34" t="s">
        <v>22</v>
      </c>
      <c r="C34" s="12">
        <f>(C30-C24)/(C11*1000)</f>
        <v>8.5316444444444439</v>
      </c>
      <c r="D34" s="12">
        <f>(D30-D24)/(D11*1000)</f>
        <v>10.959140740740741</v>
      </c>
      <c r="E34" t="s">
        <v>5</v>
      </c>
      <c r="F34" t="s">
        <v>60</v>
      </c>
    </row>
    <row r="35" spans="1:6" x14ac:dyDescent="0.3">
      <c r="F35" t="s">
        <v>77</v>
      </c>
    </row>
  </sheetData>
  <conditionalFormatting sqref="C34:D34">
    <cfRule type="cellIs" dxfId="2" priority="3" operator="lessThan">
      <formula>$C$10</formula>
    </cfRule>
  </conditionalFormatting>
  <conditionalFormatting sqref="C27:D27">
    <cfRule type="cellIs" dxfId="1" priority="1" operator="lessThan">
      <formula>100</formula>
    </cfRule>
    <cfRule type="cellIs" dxfId="0" priority="2" operator="lessThan">
      <formula>-100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workbookViewId="0">
      <selection activeCell="C13" sqref="C13"/>
    </sheetView>
  </sheetViews>
  <sheetFormatPr baseColWidth="10" defaultRowHeight="14.4" x14ac:dyDescent="0.3"/>
  <cols>
    <col min="1" max="1" width="12.88671875" customWidth="1"/>
    <col min="2" max="2" width="12.6640625" customWidth="1"/>
    <col min="3" max="3" width="123.6640625" customWidth="1"/>
  </cols>
  <sheetData>
    <row r="1" spans="1:3" x14ac:dyDescent="0.3">
      <c r="A1" s="4" t="s">
        <v>0</v>
      </c>
      <c r="B1" s="5" t="s">
        <v>64</v>
      </c>
    </row>
    <row r="2" spans="1:3" x14ac:dyDescent="0.3">
      <c r="A2" s="4"/>
      <c r="B2" s="5"/>
    </row>
    <row r="3" spans="1:3" x14ac:dyDescent="0.3">
      <c r="C3" s="6" t="s">
        <v>3</v>
      </c>
    </row>
    <row r="4" spans="1:3" x14ac:dyDescent="0.3">
      <c r="B4" s="6"/>
    </row>
    <row r="5" spans="1:3" x14ac:dyDescent="0.3">
      <c r="A5" s="4" t="s">
        <v>1</v>
      </c>
      <c r="B5" t="s">
        <v>4</v>
      </c>
      <c r="C5" s="4" t="s">
        <v>2</v>
      </c>
    </row>
    <row r="6" spans="1:3" x14ac:dyDescent="0.3">
      <c r="A6" s="7" t="s">
        <v>8</v>
      </c>
      <c r="B6" t="s">
        <v>6</v>
      </c>
      <c r="C6" t="s">
        <v>7</v>
      </c>
    </row>
    <row r="7" spans="1:3" x14ac:dyDescent="0.3">
      <c r="A7" s="7"/>
    </row>
    <row r="8" spans="1:3" x14ac:dyDescent="0.3">
      <c r="A8" s="7"/>
    </row>
    <row r="9" spans="1:3" x14ac:dyDescent="0.3">
      <c r="A9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DutyCycle Limit</vt:lpstr>
      <vt:lpstr>Revision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Wendlandt</dc:creator>
  <cp:lastModifiedBy>Bernhard Dwersteg</cp:lastModifiedBy>
  <dcterms:created xsi:type="dcterms:W3CDTF">2012-04-11T11:11:54Z</dcterms:created>
  <dcterms:modified xsi:type="dcterms:W3CDTF">2021-07-08T16:52:20Z</dcterms:modified>
</cp:coreProperties>
</file>