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0" yWindow="204" windowWidth="15360" windowHeight="8952"/>
  </bookViews>
  <sheets>
    <sheet name="Max_MCLK_Settings" sheetId="1" r:id="rId1"/>
  </sheets>
  <calcPr calcId="152510"/>
</workbook>
</file>

<file path=xl/calcChain.xml><?xml version="1.0" encoding="utf-8"?>
<calcChain xmlns="http://schemas.openxmlformats.org/spreadsheetml/2006/main">
  <c r="C20" i="1" l="1"/>
  <c r="D20" i="1"/>
  <c r="C19" i="1"/>
  <c r="D19" i="1"/>
  <c r="C17" i="1"/>
  <c r="D17" i="1"/>
  <c r="C15" i="1"/>
  <c r="D15" i="1"/>
  <c r="C13" i="1"/>
  <c r="D13" i="1"/>
  <c r="C11" i="1"/>
  <c r="D11" i="1"/>
  <c r="C9" i="1"/>
  <c r="D9" i="1"/>
  <c r="C7" i="1"/>
  <c r="D7" i="1"/>
  <c r="C36" i="1"/>
  <c r="D36" i="1"/>
  <c r="C33" i="1"/>
  <c r="D33" i="1"/>
  <c r="C31" i="1"/>
  <c r="D31" i="1"/>
  <c r="C29" i="1"/>
  <c r="D29" i="1"/>
  <c r="C27" i="1"/>
  <c r="D27" i="1"/>
  <c r="C25" i="1"/>
  <c r="D25" i="1"/>
  <c r="C23" i="1"/>
  <c r="D23" i="1"/>
  <c r="C54" i="1"/>
  <c r="D54" i="1"/>
  <c r="C53" i="1"/>
  <c r="D53" i="1"/>
  <c r="C52" i="1"/>
  <c r="D52" i="1"/>
  <c r="C51" i="1"/>
  <c r="D51" i="1"/>
  <c r="C50" i="1"/>
  <c r="D50" i="1"/>
  <c r="C49" i="1"/>
  <c r="D49" i="1"/>
  <c r="C48" i="1"/>
  <c r="D48" i="1"/>
  <c r="C47" i="1"/>
  <c r="D47" i="1"/>
  <c r="C45" i="1"/>
  <c r="D45" i="1"/>
  <c r="C44" i="1"/>
  <c r="D44" i="1"/>
  <c r="C43" i="1"/>
  <c r="D43" i="1"/>
  <c r="C42" i="1"/>
  <c r="D42" i="1"/>
  <c r="C41" i="1"/>
  <c r="D41" i="1"/>
  <c r="C40" i="1"/>
  <c r="D40" i="1"/>
  <c r="C39" i="1"/>
  <c r="D39" i="1"/>
  <c r="C35" i="1"/>
  <c r="D35" i="1"/>
  <c r="C34" i="1"/>
  <c r="D34" i="1"/>
  <c r="C32" i="1"/>
  <c r="D32" i="1"/>
  <c r="C30" i="1"/>
  <c r="D30" i="1"/>
  <c r="C28" i="1"/>
  <c r="D28" i="1"/>
  <c r="C26" i="1"/>
  <c r="D26" i="1"/>
  <c r="C24" i="1"/>
  <c r="D24" i="1"/>
  <c r="C22" i="1"/>
  <c r="D22" i="1"/>
  <c r="C18" i="1"/>
  <c r="D18" i="1"/>
  <c r="C16" i="1"/>
  <c r="D16" i="1"/>
  <c r="C14" i="1"/>
  <c r="D14" i="1"/>
  <c r="C12" i="1"/>
  <c r="D12" i="1"/>
  <c r="C10" i="1"/>
  <c r="D10" i="1"/>
  <c r="C8" i="1"/>
  <c r="D8" i="1"/>
  <c r="C6" i="1"/>
  <c r="D6" i="1"/>
</calcChain>
</file>

<file path=xl/sharedStrings.xml><?xml version="1.0" encoding="utf-8"?>
<sst xmlns="http://schemas.openxmlformats.org/spreadsheetml/2006/main" count="97" uniqueCount="42">
  <si>
    <t xml:space="preserve">The purpose of this document is to supply a matrix of I2C writes which can limit the maximum and minimum MCLK output frequencies from the HDMI Receiver. </t>
  </si>
  <si>
    <t xml:space="preserve">Columns E, F and G hold the I2C writes for the respective frequency limit. </t>
  </si>
  <si>
    <t>Matrix of Settings to limit the Maximum MCLK Audio Output Frequency.</t>
  </si>
  <si>
    <t>Fs (Hz)</t>
  </si>
  <si>
    <t>MCLK = 128 Fs</t>
  </si>
  <si>
    <t>Maximum O/P Clock</t>
  </si>
  <si>
    <t>DPLL MAP, 0xD4[3:0] (h)</t>
  </si>
  <si>
    <t>DPLL MAP, 0xD5 (h)</t>
  </si>
  <si>
    <t>DPLL MAP, 0xCF [bit 0 ]</t>
  </si>
  <si>
    <t>C</t>
  </si>
  <si>
    <t>C4</t>
  </si>
  <si>
    <t>D</t>
  </si>
  <si>
    <t>09</t>
  </si>
  <si>
    <t>6C</t>
  </si>
  <si>
    <t>3E</t>
  </si>
  <si>
    <t>94</t>
  </si>
  <si>
    <t>E</t>
  </si>
  <si>
    <t>84</t>
  </si>
  <si>
    <t>9E</t>
  </si>
  <si>
    <t>F</t>
  </si>
  <si>
    <t>3A</t>
  </si>
  <si>
    <t>DB</t>
  </si>
  <si>
    <t>57</t>
  </si>
  <si>
    <t>MCLK = 256 Fs</t>
  </si>
  <si>
    <t>9B</t>
  </si>
  <si>
    <t>9D</t>
  </si>
  <si>
    <t>A2</t>
  </si>
  <si>
    <t>Matrix of Settings to limit the Minimum MCLK Audio Output Frequency.</t>
  </si>
  <si>
    <t>Minimum O/P Clock</t>
  </si>
  <si>
    <t>DPLL MAP, 0xD3 (h)</t>
  </si>
  <si>
    <t>DPLL MAP, 0xD4[7:4] (h)</t>
  </si>
  <si>
    <t>A</t>
  </si>
  <si>
    <t>A9</t>
  </si>
  <si>
    <t>CC</t>
  </si>
  <si>
    <t>DE</t>
  </si>
  <si>
    <t>E1</t>
  </si>
  <si>
    <t>F0</t>
  </si>
  <si>
    <t>F1</t>
  </si>
  <si>
    <t>C3</t>
  </si>
  <si>
    <t>D9</t>
  </si>
  <si>
    <t>EF</t>
  </si>
  <si>
    <t>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</si>
</sst>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" fillId="2" borderId="1" xfId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workbookViewId="0">
      <selection activeCell="B1" sqref="B1"/>
    </sheetView>
  </sheetViews>
  <sheetFormatPr defaultRowHeight="14.45"/>
  <cols>
    <col min="2" max="2" width="16.5703125" customWidth="1"/>
    <col min="3" max="3" width="16.28515625" customWidth="1"/>
    <col min="4" max="4" width="19.85546875" customWidth="1"/>
    <col min="5" max="5" width="13" style="3" customWidth="1"/>
    <col min="6" max="6" width="10.85546875" style="3" customWidth="1"/>
    <col min="7" max="7" width="13" style="3" customWidth="1"/>
  </cols>
  <sheetData>
    <row r="1" spans="2:7">
      <c r="B1" t="s">
        <v>0</v>
      </c>
    </row>
    <row r="2" spans="2:7">
      <c r="B2" t="s">
        <v>1</v>
      </c>
    </row>
    <row r="4" spans="2:7">
      <c r="B4" s="12" t="s">
        <v>2</v>
      </c>
      <c r="C4" s="12"/>
      <c r="D4" s="12"/>
      <c r="E4" s="12"/>
      <c r="F4" s="12"/>
      <c r="G4" s="12"/>
    </row>
    <row r="5" spans="2:7" ht="40.15">
      <c r="B5" s="1" t="s">
        <v>3</v>
      </c>
      <c r="C5" s="1" t="s">
        <v>4</v>
      </c>
      <c r="D5" s="1" t="s">
        <v>5</v>
      </c>
      <c r="E5" s="4" t="s">
        <v>6</v>
      </c>
      <c r="F5" s="4" t="s">
        <v>7</v>
      </c>
      <c r="G5" s="4" t="s">
        <v>8</v>
      </c>
    </row>
    <row r="6" spans="2:7">
      <c r="B6" s="2">
        <v>32000</v>
      </c>
      <c r="C6" s="2">
        <f>128*B6</f>
        <v>4096000</v>
      </c>
      <c r="D6" s="2">
        <f>C6+1000000</f>
        <v>5096000</v>
      </c>
      <c r="E6" s="5" t="s">
        <v>9</v>
      </c>
      <c r="F6" s="11">
        <v>22</v>
      </c>
      <c r="G6" s="6">
        <v>0</v>
      </c>
    </row>
    <row r="7" spans="2:7">
      <c r="B7" s="2">
        <v>32000</v>
      </c>
      <c r="C7" s="2">
        <f>128*B7</f>
        <v>4096000</v>
      </c>
      <c r="D7" s="2">
        <f>C7+2000000</f>
        <v>6096000</v>
      </c>
      <c r="E7" s="5" t="s">
        <v>9</v>
      </c>
      <c r="F7" s="11" t="s">
        <v>10</v>
      </c>
      <c r="G7" s="6">
        <v>0</v>
      </c>
    </row>
    <row r="8" spans="2:7">
      <c r="B8" s="2">
        <v>44100</v>
      </c>
      <c r="C8" s="2">
        <f>128*B8</f>
        <v>5644800</v>
      </c>
      <c r="D8" s="2">
        <f>C8+1000000</f>
        <v>6644800</v>
      </c>
      <c r="E8" s="5" t="s">
        <v>11</v>
      </c>
      <c r="F8" s="11" t="s">
        <v>12</v>
      </c>
      <c r="G8" s="6">
        <v>0</v>
      </c>
    </row>
    <row r="9" spans="2:7">
      <c r="B9" s="2">
        <v>44100</v>
      </c>
      <c r="C9" s="2">
        <f>128*B9</f>
        <v>5644800</v>
      </c>
      <c r="D9" s="2">
        <f>C9+2000000</f>
        <v>7644800</v>
      </c>
      <c r="E9" s="5" t="s">
        <v>11</v>
      </c>
      <c r="F9" s="11" t="s">
        <v>13</v>
      </c>
      <c r="G9" s="6">
        <v>0</v>
      </c>
    </row>
    <row r="10" spans="2:7">
      <c r="B10" s="2">
        <v>48000</v>
      </c>
      <c r="C10" s="2">
        <f>128*B10</f>
        <v>6144000</v>
      </c>
      <c r="D10" s="2">
        <f>C10+1000000</f>
        <v>7144000</v>
      </c>
      <c r="E10" s="5" t="s">
        <v>11</v>
      </c>
      <c r="F10" s="11" t="s">
        <v>14</v>
      </c>
      <c r="G10" s="6">
        <v>0</v>
      </c>
    </row>
    <row r="11" spans="2:7">
      <c r="B11" s="2">
        <v>48000</v>
      </c>
      <c r="C11" s="2">
        <f>128*B11</f>
        <v>6144000</v>
      </c>
      <c r="D11" s="2">
        <f>C11+2000000</f>
        <v>8144000</v>
      </c>
      <c r="E11" s="5" t="s">
        <v>11</v>
      </c>
      <c r="F11" s="11" t="s">
        <v>15</v>
      </c>
      <c r="G11" s="6">
        <v>0</v>
      </c>
    </row>
    <row r="12" spans="2:7">
      <c r="B12" s="2">
        <v>88200</v>
      </c>
      <c r="C12" s="2">
        <f>128*B12</f>
        <v>11289600</v>
      </c>
      <c r="D12" s="2">
        <f>C12+1000000</f>
        <v>12289600</v>
      </c>
      <c r="E12" s="7" t="s">
        <v>16</v>
      </c>
      <c r="F12" s="11">
        <v>65</v>
      </c>
      <c r="G12" s="6">
        <v>0</v>
      </c>
    </row>
    <row r="13" spans="2:7">
      <c r="B13" s="2">
        <v>88200</v>
      </c>
      <c r="C13" s="2">
        <f>128*B13</f>
        <v>11289600</v>
      </c>
      <c r="D13" s="2">
        <f>C13+2000000</f>
        <v>13289600</v>
      </c>
      <c r="E13" s="7" t="s">
        <v>16</v>
      </c>
      <c r="F13" s="11" t="s">
        <v>17</v>
      </c>
      <c r="G13" s="6">
        <v>0</v>
      </c>
    </row>
    <row r="14" spans="2:7">
      <c r="B14" s="2">
        <v>96000</v>
      </c>
      <c r="C14" s="2">
        <f>128*B14</f>
        <v>12288000</v>
      </c>
      <c r="D14" s="2">
        <f>C14+1000000</f>
        <v>13288000</v>
      </c>
      <c r="E14" s="5" t="s">
        <v>16</v>
      </c>
      <c r="F14" s="11">
        <v>82</v>
      </c>
      <c r="G14" s="6">
        <v>0</v>
      </c>
    </row>
    <row r="15" spans="2:7">
      <c r="B15" s="2">
        <v>96000</v>
      </c>
      <c r="C15" s="2">
        <f>128*B15</f>
        <v>12288000</v>
      </c>
      <c r="D15" s="2">
        <f>C15+2000000</f>
        <v>14288000</v>
      </c>
      <c r="E15" s="5" t="s">
        <v>16</v>
      </c>
      <c r="F15" s="11" t="s">
        <v>18</v>
      </c>
      <c r="G15" s="6">
        <v>0</v>
      </c>
    </row>
    <row r="16" spans="2:7">
      <c r="B16" s="2">
        <v>176400</v>
      </c>
      <c r="C16" s="2">
        <f>128*B16</f>
        <v>22579200</v>
      </c>
      <c r="D16" s="2">
        <f>C16+1000000</f>
        <v>23579200</v>
      </c>
      <c r="E16" s="5" t="s">
        <v>19</v>
      </c>
      <c r="F16" s="11">
        <v>29</v>
      </c>
      <c r="G16" s="6">
        <v>0</v>
      </c>
    </row>
    <row r="17" spans="2:7">
      <c r="B17" s="2">
        <v>176400</v>
      </c>
      <c r="C17" s="2">
        <f>128*B17</f>
        <v>22579200</v>
      </c>
      <c r="D17" s="2">
        <f>C17+3000000</f>
        <v>25579200</v>
      </c>
      <c r="E17" s="5" t="s">
        <v>19</v>
      </c>
      <c r="F17" s="11" t="s">
        <v>20</v>
      </c>
      <c r="G17" s="6">
        <v>0</v>
      </c>
    </row>
    <row r="18" spans="2:7">
      <c r="B18" s="2">
        <v>192000</v>
      </c>
      <c r="C18" s="2">
        <f>128*B18</f>
        <v>24576000</v>
      </c>
      <c r="D18" s="2">
        <f>C18+1000000</f>
        <v>25576000</v>
      </c>
      <c r="E18" s="5" t="s">
        <v>19</v>
      </c>
      <c r="F18" s="11" t="s">
        <v>20</v>
      </c>
      <c r="G18" s="6">
        <v>0</v>
      </c>
    </row>
    <row r="19" spans="2:7">
      <c r="B19" s="2">
        <v>192000</v>
      </c>
      <c r="C19" s="2">
        <f>128*B19</f>
        <v>24576000</v>
      </c>
      <c r="D19" s="2">
        <f>C19+3000000</f>
        <v>27576000</v>
      </c>
      <c r="E19" s="9">
        <v>8</v>
      </c>
      <c r="F19" s="11" t="s">
        <v>21</v>
      </c>
      <c r="G19" s="6">
        <v>0</v>
      </c>
    </row>
    <row r="20" spans="2:7">
      <c r="B20" s="2">
        <v>192000</v>
      </c>
      <c r="C20" s="2">
        <f>128*B20</f>
        <v>24576000</v>
      </c>
      <c r="D20" s="2">
        <f>C20+5000000</f>
        <v>29576000</v>
      </c>
      <c r="E20" s="9">
        <v>9</v>
      </c>
      <c r="F20" s="11" t="s">
        <v>22</v>
      </c>
      <c r="G20" s="6">
        <v>0</v>
      </c>
    </row>
    <row r="21" spans="2:7" ht="27">
      <c r="B21" s="1" t="s">
        <v>3</v>
      </c>
      <c r="C21" s="1" t="s">
        <v>23</v>
      </c>
      <c r="D21" s="1" t="s">
        <v>5</v>
      </c>
      <c r="E21" s="4" t="s">
        <v>6</v>
      </c>
      <c r="F21" s="4" t="s">
        <v>7</v>
      </c>
      <c r="G21" s="4" t="s">
        <v>8</v>
      </c>
    </row>
    <row r="22" spans="2:7">
      <c r="B22" s="2">
        <v>32000</v>
      </c>
      <c r="C22" s="2">
        <f>256*B22</f>
        <v>8192000</v>
      </c>
      <c r="D22" s="2">
        <f>C22+1000000</f>
        <v>9192000</v>
      </c>
      <c r="E22" s="8" t="s">
        <v>11</v>
      </c>
      <c r="F22" s="9" t="s">
        <v>21</v>
      </c>
      <c r="G22" s="6">
        <v>0</v>
      </c>
    </row>
    <row r="23" spans="2:7">
      <c r="B23" s="2">
        <v>32000</v>
      </c>
      <c r="C23" s="2">
        <f>256*B23</f>
        <v>8192000</v>
      </c>
      <c r="D23" s="2">
        <f>C23+2000000</f>
        <v>10192000</v>
      </c>
      <c r="E23" s="8" t="s">
        <v>16</v>
      </c>
      <c r="F23" s="9">
        <v>11</v>
      </c>
      <c r="G23" s="6">
        <v>0</v>
      </c>
    </row>
    <row r="24" spans="2:7">
      <c r="B24" s="2">
        <v>44100</v>
      </c>
      <c r="C24" s="2">
        <f>256*B24</f>
        <v>11289600</v>
      </c>
      <c r="D24" s="2">
        <f>C24+1000000</f>
        <v>12289600</v>
      </c>
      <c r="E24" s="8" t="s">
        <v>16</v>
      </c>
      <c r="F24" s="6">
        <v>65</v>
      </c>
      <c r="G24" s="6">
        <v>0</v>
      </c>
    </row>
    <row r="25" spans="2:7">
      <c r="B25" s="2">
        <v>44100</v>
      </c>
      <c r="C25" s="2">
        <f>256*B25</f>
        <v>11289600</v>
      </c>
      <c r="D25" s="2">
        <f>C25+2000000</f>
        <v>13289600</v>
      </c>
      <c r="E25" s="8" t="s">
        <v>16</v>
      </c>
      <c r="F25" s="6">
        <v>84</v>
      </c>
      <c r="G25" s="6">
        <v>0</v>
      </c>
    </row>
    <row r="26" spans="2:7">
      <c r="B26" s="2">
        <v>48000</v>
      </c>
      <c r="C26" s="2">
        <f>256*B26</f>
        <v>12288000</v>
      </c>
      <c r="D26" s="2">
        <f>C26+1000000</f>
        <v>13288000</v>
      </c>
      <c r="E26" s="5" t="s">
        <v>16</v>
      </c>
      <c r="F26" s="6">
        <v>82</v>
      </c>
      <c r="G26" s="6">
        <v>0</v>
      </c>
    </row>
    <row r="27" spans="2:7">
      <c r="B27" s="2">
        <v>48000</v>
      </c>
      <c r="C27" s="2">
        <f>256*B27</f>
        <v>12288000</v>
      </c>
      <c r="D27" s="2">
        <f>C27+2000000</f>
        <v>14288000</v>
      </c>
      <c r="E27" s="5" t="s">
        <v>16</v>
      </c>
      <c r="F27" s="6" t="s">
        <v>18</v>
      </c>
      <c r="G27" s="6">
        <v>0</v>
      </c>
    </row>
    <row r="28" spans="2:7">
      <c r="B28" s="2">
        <v>88200</v>
      </c>
      <c r="C28" s="2">
        <f>256*B28</f>
        <v>22579200</v>
      </c>
      <c r="D28" s="2">
        <f>C28+1000000</f>
        <v>23579200</v>
      </c>
      <c r="E28" s="5" t="s">
        <v>19</v>
      </c>
      <c r="F28" s="6">
        <v>29</v>
      </c>
      <c r="G28" s="6">
        <v>0</v>
      </c>
    </row>
    <row r="29" spans="2:7">
      <c r="B29" s="2">
        <v>88200</v>
      </c>
      <c r="C29" s="2">
        <f>256*B29</f>
        <v>22579200</v>
      </c>
      <c r="D29" s="2">
        <f>C29+3000000</f>
        <v>25579200</v>
      </c>
      <c r="E29" s="5" t="s">
        <v>19</v>
      </c>
      <c r="F29" s="6" t="s">
        <v>20</v>
      </c>
      <c r="G29" s="6">
        <v>0</v>
      </c>
    </row>
    <row r="30" spans="2:7">
      <c r="B30" s="2">
        <v>96000</v>
      </c>
      <c r="C30" s="2">
        <f>256*B30</f>
        <v>24576000</v>
      </c>
      <c r="D30" s="2">
        <f>C30+1000000</f>
        <v>25576000</v>
      </c>
      <c r="E30" s="5" t="s">
        <v>19</v>
      </c>
      <c r="F30" s="6" t="s">
        <v>20</v>
      </c>
      <c r="G30" s="6">
        <v>0</v>
      </c>
    </row>
    <row r="31" spans="2:7">
      <c r="B31" s="2">
        <v>96000</v>
      </c>
      <c r="C31" s="2">
        <f>256*B31</f>
        <v>24576000</v>
      </c>
      <c r="D31" s="2">
        <f>C31+3000000</f>
        <v>27576000</v>
      </c>
      <c r="E31" s="5" t="s">
        <v>19</v>
      </c>
      <c r="F31" s="6">
        <v>48</v>
      </c>
      <c r="G31" s="6">
        <v>0</v>
      </c>
    </row>
    <row r="32" spans="2:7">
      <c r="B32" s="2">
        <v>176400</v>
      </c>
      <c r="C32" s="2">
        <f>256*B32</f>
        <v>45158400</v>
      </c>
      <c r="D32" s="2">
        <f>C32+2000000</f>
        <v>47158400</v>
      </c>
      <c r="E32" s="5" t="s">
        <v>19</v>
      </c>
      <c r="F32" s="6">
        <v>94</v>
      </c>
      <c r="G32" s="6">
        <v>0</v>
      </c>
    </row>
    <row r="33" spans="2:7">
      <c r="B33" s="2">
        <v>176400</v>
      </c>
      <c r="C33" s="2">
        <f>256*B33</f>
        <v>45158400</v>
      </c>
      <c r="D33" s="2">
        <f>C33+5000000</f>
        <v>50158400</v>
      </c>
      <c r="E33" s="5" t="s">
        <v>19</v>
      </c>
      <c r="F33" s="6" t="s">
        <v>24</v>
      </c>
      <c r="G33" s="6">
        <v>0</v>
      </c>
    </row>
    <row r="34" spans="2:7">
      <c r="B34" s="2">
        <v>192000</v>
      </c>
      <c r="C34" s="2">
        <f>256*B34</f>
        <v>49152000</v>
      </c>
      <c r="D34" s="2">
        <f>C34+2000000</f>
        <v>51152000</v>
      </c>
      <c r="E34" s="5" t="s">
        <v>19</v>
      </c>
      <c r="F34" s="6" t="s">
        <v>25</v>
      </c>
      <c r="G34" s="6">
        <v>0</v>
      </c>
    </row>
    <row r="35" spans="2:7">
      <c r="B35" s="2">
        <v>192000</v>
      </c>
      <c r="C35" s="2">
        <f>256*B35</f>
        <v>49152000</v>
      </c>
      <c r="D35" s="2">
        <f>C35+3000000</f>
        <v>52152000</v>
      </c>
      <c r="E35" s="5" t="s">
        <v>19</v>
      </c>
      <c r="F35" s="9" t="s">
        <v>18</v>
      </c>
      <c r="G35" s="6">
        <v>0</v>
      </c>
    </row>
    <row r="36" spans="2:7">
      <c r="B36" s="2">
        <v>192000</v>
      </c>
      <c r="C36" s="2">
        <f>256*B36</f>
        <v>49152000</v>
      </c>
      <c r="D36" s="2">
        <f>C36+5000000</f>
        <v>54152000</v>
      </c>
      <c r="E36" s="10" t="s">
        <v>19</v>
      </c>
      <c r="F36" s="10" t="s">
        <v>26</v>
      </c>
      <c r="G36" s="10">
        <v>0</v>
      </c>
    </row>
    <row r="37" spans="2:7">
      <c r="B37" s="12" t="s">
        <v>27</v>
      </c>
      <c r="C37" s="12"/>
      <c r="D37" s="12"/>
      <c r="E37" s="12"/>
      <c r="F37" s="12"/>
      <c r="G37" s="12"/>
    </row>
    <row r="38" spans="2:7" ht="40.15">
      <c r="B38" s="1" t="s">
        <v>3</v>
      </c>
      <c r="C38" s="1" t="s">
        <v>4</v>
      </c>
      <c r="D38" s="1" t="s">
        <v>28</v>
      </c>
      <c r="E38" s="4" t="s">
        <v>29</v>
      </c>
      <c r="F38" s="4" t="s">
        <v>30</v>
      </c>
      <c r="G38" s="4" t="s">
        <v>8</v>
      </c>
    </row>
    <row r="39" spans="2:7">
      <c r="B39" s="2">
        <v>32000</v>
      </c>
      <c r="C39" s="2">
        <f>128*B39</f>
        <v>4096000</v>
      </c>
      <c r="D39" s="2">
        <f>C39-2000000</f>
        <v>2096000</v>
      </c>
      <c r="E39" s="9">
        <v>69</v>
      </c>
      <c r="F39" s="9" t="s">
        <v>31</v>
      </c>
      <c r="G39" s="6">
        <v>0</v>
      </c>
    </row>
    <row r="40" spans="2:7">
      <c r="B40" s="2">
        <v>44100</v>
      </c>
      <c r="C40" s="2">
        <f>128*B40</f>
        <v>5644800</v>
      </c>
      <c r="D40" s="2">
        <f t="shared" ref="D40:D45" si="0">C40-2000000</f>
        <v>3644800</v>
      </c>
      <c r="E40" s="5" t="s">
        <v>32</v>
      </c>
      <c r="F40" s="6">
        <v>8</v>
      </c>
      <c r="G40" s="6">
        <v>0</v>
      </c>
    </row>
    <row r="41" spans="2:7">
      <c r="B41" s="2">
        <v>48000</v>
      </c>
      <c r="C41" s="2">
        <f>128*B41</f>
        <v>6144000</v>
      </c>
      <c r="D41" s="2">
        <f t="shared" si="0"/>
        <v>4144000</v>
      </c>
      <c r="E41" s="5" t="s">
        <v>33</v>
      </c>
      <c r="F41" s="9" t="s">
        <v>31</v>
      </c>
      <c r="G41" s="6">
        <v>0</v>
      </c>
    </row>
    <row r="42" spans="2:7">
      <c r="B42" s="2">
        <v>88200</v>
      </c>
      <c r="C42" s="2">
        <f>128*B42</f>
        <v>11289600</v>
      </c>
      <c r="D42" s="2">
        <f t="shared" si="0"/>
        <v>9289600</v>
      </c>
      <c r="E42" s="7" t="s">
        <v>34</v>
      </c>
      <c r="F42" s="6">
        <v>0</v>
      </c>
      <c r="G42" s="6">
        <v>0</v>
      </c>
    </row>
    <row r="43" spans="2:7">
      <c r="B43" s="2">
        <v>96000</v>
      </c>
      <c r="C43" s="2">
        <f>128*B43</f>
        <v>12288000</v>
      </c>
      <c r="D43" s="2">
        <f t="shared" si="0"/>
        <v>10288000</v>
      </c>
      <c r="E43" s="7" t="s">
        <v>35</v>
      </c>
      <c r="F43" s="6">
        <v>5</v>
      </c>
      <c r="G43" s="6">
        <v>0</v>
      </c>
    </row>
    <row r="44" spans="2:7">
      <c r="B44" s="2">
        <v>176400</v>
      </c>
      <c r="C44" s="2">
        <f>128*B44</f>
        <v>22579200</v>
      </c>
      <c r="D44" s="2">
        <f t="shared" si="0"/>
        <v>20579200</v>
      </c>
      <c r="E44" s="7" t="s">
        <v>36</v>
      </c>
      <c r="F44" s="9" t="s">
        <v>31</v>
      </c>
      <c r="G44" s="6">
        <v>0</v>
      </c>
    </row>
    <row r="45" spans="2:7">
      <c r="B45" s="2">
        <v>192000</v>
      </c>
      <c r="C45" s="2">
        <f>128*B45</f>
        <v>24576000</v>
      </c>
      <c r="D45" s="2">
        <f t="shared" si="0"/>
        <v>22576000</v>
      </c>
      <c r="E45" s="7" t="s">
        <v>37</v>
      </c>
      <c r="F45" s="9" t="s">
        <v>19</v>
      </c>
      <c r="G45" s="6">
        <v>0</v>
      </c>
    </row>
    <row r="46" spans="2:7" ht="27">
      <c r="B46" s="1" t="s">
        <v>3</v>
      </c>
      <c r="C46" s="1" t="s">
        <v>23</v>
      </c>
      <c r="D46" s="1" t="s">
        <v>28</v>
      </c>
      <c r="E46" s="4" t="s">
        <v>6</v>
      </c>
      <c r="F46" s="4" t="s">
        <v>7</v>
      </c>
      <c r="G46" s="4" t="s">
        <v>8</v>
      </c>
    </row>
    <row r="47" spans="2:7">
      <c r="B47" s="2">
        <v>32000</v>
      </c>
      <c r="C47" s="2">
        <f>256*B47</f>
        <v>8192000</v>
      </c>
      <c r="D47" s="2">
        <f>C47-3000000</f>
        <v>5192000</v>
      </c>
      <c r="E47" s="7" t="s">
        <v>38</v>
      </c>
      <c r="F47" s="9">
        <v>4</v>
      </c>
      <c r="G47" s="6">
        <v>0</v>
      </c>
    </row>
    <row r="48" spans="2:7">
      <c r="B48" s="2">
        <v>44100</v>
      </c>
      <c r="C48" s="2">
        <f>256*B48</f>
        <v>11289600</v>
      </c>
      <c r="D48" s="2">
        <f t="shared" ref="D48:D51" si="1">C48-3000000</f>
        <v>8289600</v>
      </c>
      <c r="E48" s="7" t="s">
        <v>39</v>
      </c>
      <c r="F48" s="9" t="s">
        <v>19</v>
      </c>
      <c r="G48" s="6">
        <v>0</v>
      </c>
    </row>
    <row r="49" spans="2:7">
      <c r="B49" s="2">
        <v>48000</v>
      </c>
      <c r="C49" s="2">
        <f>256*B49</f>
        <v>12288000</v>
      </c>
      <c r="D49" s="2">
        <f t="shared" si="1"/>
        <v>9288000</v>
      </c>
      <c r="E49" s="7" t="s">
        <v>34</v>
      </c>
      <c r="F49" s="6">
        <v>0</v>
      </c>
      <c r="G49" s="6">
        <v>0</v>
      </c>
    </row>
    <row r="50" spans="2:7">
      <c r="B50" s="2">
        <v>88200</v>
      </c>
      <c r="C50" s="2">
        <f>256*B50</f>
        <v>22579200</v>
      </c>
      <c r="D50" s="2">
        <f t="shared" si="1"/>
        <v>19579200</v>
      </c>
      <c r="E50" s="7" t="s">
        <v>40</v>
      </c>
      <c r="F50" s="9" t="s">
        <v>11</v>
      </c>
      <c r="G50" s="6">
        <v>0</v>
      </c>
    </row>
    <row r="51" spans="2:7">
      <c r="B51" s="2">
        <v>96000</v>
      </c>
      <c r="C51" s="2">
        <f>256*B51</f>
        <v>24576000</v>
      </c>
      <c r="D51" s="2">
        <f t="shared" si="1"/>
        <v>21576000</v>
      </c>
      <c r="E51" s="7" t="s">
        <v>37</v>
      </c>
      <c r="F51" s="6">
        <v>5</v>
      </c>
      <c r="G51" s="6">
        <v>0</v>
      </c>
    </row>
    <row r="52" spans="2:7">
      <c r="B52" s="2">
        <v>176400</v>
      </c>
      <c r="C52" s="2">
        <f>256*B52</f>
        <v>45158400</v>
      </c>
      <c r="D52" s="2">
        <f>C52-4000000</f>
        <v>41158400</v>
      </c>
      <c r="E52" s="7" t="s">
        <v>41</v>
      </c>
      <c r="F52" s="6">
        <v>4</v>
      </c>
      <c r="G52" s="6">
        <v>0</v>
      </c>
    </row>
    <row r="53" spans="2:7">
      <c r="B53" s="2">
        <v>192000</v>
      </c>
      <c r="C53" s="2">
        <f>256*B53</f>
        <v>49152000</v>
      </c>
      <c r="D53" s="2">
        <f>C53-4000000</f>
        <v>45152000</v>
      </c>
      <c r="E53" s="7" t="s">
        <v>41</v>
      </c>
      <c r="F53" s="9" t="s">
        <v>19</v>
      </c>
      <c r="G53" s="6">
        <v>0</v>
      </c>
    </row>
    <row r="54" spans="2:7">
      <c r="B54" s="2">
        <v>192000</v>
      </c>
      <c r="C54" s="2">
        <f>256*B54</f>
        <v>49152000</v>
      </c>
      <c r="D54" s="2">
        <f>C54-6000000</f>
        <v>43152000</v>
      </c>
      <c r="E54" s="7" t="s">
        <v>41</v>
      </c>
      <c r="F54" s="9" t="s">
        <v>31</v>
      </c>
      <c r="G54" s="6">
        <v>0</v>
      </c>
    </row>
  </sheetData>
  <mergeCells count="2">
    <mergeCell ref="B4:G4"/>
    <mergeCell ref="B37:G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53CBDA-CB5B-4A86-8E80-785104624054}"/>
</file>

<file path=customXml/itemProps2.xml><?xml version="1.0" encoding="utf-8"?>
<ds:datastoreItem xmlns:ds="http://schemas.openxmlformats.org/officeDocument/2006/customXml" ds:itemID="{79EE20C7-8E26-4F15-805E-ABCFB1301F3D}"/>
</file>

<file path=customXml/itemProps3.xml><?xml version="1.0" encoding="utf-8"?>
<ds:datastoreItem xmlns:ds="http://schemas.openxmlformats.org/officeDocument/2006/customXml" ds:itemID="{EA10B21C-BDED-4726-AE6C-2F8972F26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PSLATTE</dc:creator>
  <cp:lastModifiedBy>PSLATTE</cp:lastModifiedBy>
  <dcterms:created xsi:type="dcterms:W3CDTF">2013-03-20T18:24:00Z</dcterms:created>
  <dcterms:modified xsi:type="dcterms:W3CDTF">2016-05-13T14:29:09Z</dcterms:modified>
</cp:coreProperties>
</file>